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40" windowHeight="9105"/>
  </bookViews>
  <sheets>
    <sheet name="10,5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9" i="1" l="1"/>
  <c r="G129" i="1"/>
  <c r="H129" i="1"/>
  <c r="I129" i="1"/>
  <c r="J129" i="1"/>
  <c r="K129" i="1"/>
  <c r="L129" i="1"/>
  <c r="E129" i="1"/>
  <c r="F487" i="1" l="1"/>
  <c r="G487" i="1"/>
  <c r="H487" i="1"/>
  <c r="I487" i="1"/>
  <c r="J487" i="1"/>
  <c r="K487" i="1"/>
  <c r="L487" i="1"/>
  <c r="E487" i="1"/>
  <c r="F482" i="1"/>
  <c r="G482" i="1"/>
  <c r="H482" i="1"/>
  <c r="I482" i="1"/>
  <c r="J482" i="1"/>
  <c r="K482" i="1"/>
  <c r="L482" i="1"/>
  <c r="E482" i="1"/>
  <c r="F474" i="1"/>
  <c r="G474" i="1"/>
  <c r="H474" i="1"/>
  <c r="I474" i="1"/>
  <c r="J474" i="1"/>
  <c r="K474" i="1"/>
  <c r="L474" i="1"/>
  <c r="E474" i="1"/>
  <c r="F466" i="1"/>
  <c r="F488" i="1" s="1"/>
  <c r="G466" i="1"/>
  <c r="G488" i="1" s="1"/>
  <c r="H466" i="1"/>
  <c r="H488" i="1" s="1"/>
  <c r="I466" i="1"/>
  <c r="I488" i="1" s="1"/>
  <c r="J466" i="1"/>
  <c r="J488" i="1" s="1"/>
  <c r="K466" i="1"/>
  <c r="K488" i="1" s="1"/>
  <c r="L466" i="1"/>
  <c r="L488" i="1" s="1"/>
  <c r="E466" i="1"/>
  <c r="E488" i="1" s="1"/>
  <c r="F278" i="1"/>
  <c r="G278" i="1"/>
  <c r="H278" i="1"/>
  <c r="I278" i="1"/>
  <c r="J278" i="1"/>
  <c r="K278" i="1"/>
  <c r="L278" i="1"/>
  <c r="E278" i="1"/>
  <c r="F272" i="1"/>
  <c r="G272" i="1"/>
  <c r="H272" i="1"/>
  <c r="I272" i="1"/>
  <c r="J272" i="1"/>
  <c r="K272" i="1"/>
  <c r="L272" i="1"/>
  <c r="E272" i="1"/>
  <c r="F266" i="1"/>
  <c r="G266" i="1"/>
  <c r="H266" i="1"/>
  <c r="I266" i="1"/>
  <c r="J266" i="1"/>
  <c r="K266" i="1"/>
  <c r="L266" i="1"/>
  <c r="E266" i="1"/>
  <c r="F258" i="1"/>
  <c r="G258" i="1"/>
  <c r="H258" i="1"/>
  <c r="I258" i="1"/>
  <c r="J258" i="1"/>
  <c r="K258" i="1"/>
  <c r="L258" i="1"/>
  <c r="E258" i="1"/>
  <c r="E279" i="1" l="1"/>
  <c r="L279" i="1"/>
  <c r="K279" i="1"/>
  <c r="J279" i="1"/>
  <c r="I279" i="1"/>
  <c r="H279" i="1"/>
  <c r="G279" i="1"/>
  <c r="F279" i="1"/>
  <c r="F430" i="1"/>
  <c r="G430" i="1"/>
  <c r="H430" i="1"/>
  <c r="I430" i="1"/>
  <c r="J430" i="1"/>
  <c r="K430" i="1"/>
  <c r="L430" i="1"/>
  <c r="E430" i="1"/>
  <c r="F423" i="1"/>
  <c r="G423" i="1"/>
  <c r="H423" i="1"/>
  <c r="I423" i="1"/>
  <c r="J423" i="1"/>
  <c r="K423" i="1"/>
  <c r="L423" i="1"/>
  <c r="E423" i="1"/>
  <c r="F435" i="1"/>
  <c r="G435" i="1"/>
  <c r="H435" i="1"/>
  <c r="I435" i="1"/>
  <c r="J435" i="1"/>
  <c r="K435" i="1"/>
  <c r="L435" i="1"/>
  <c r="E435" i="1"/>
  <c r="F415" i="1"/>
  <c r="F436" i="1" s="1"/>
  <c r="G415" i="1"/>
  <c r="G436" i="1" s="1"/>
  <c r="H415" i="1"/>
  <c r="H436" i="1" s="1"/>
  <c r="I415" i="1"/>
  <c r="I436" i="1" s="1"/>
  <c r="J415" i="1"/>
  <c r="J436" i="1" s="1"/>
  <c r="K415" i="1"/>
  <c r="K436" i="1" s="1"/>
  <c r="L415" i="1"/>
  <c r="L436" i="1" s="1"/>
  <c r="E415" i="1"/>
  <c r="E436" i="1" s="1"/>
  <c r="L384" i="1"/>
  <c r="F384" i="1"/>
  <c r="G384" i="1"/>
  <c r="H384" i="1"/>
  <c r="I384" i="1"/>
  <c r="J384" i="1"/>
  <c r="K384" i="1"/>
  <c r="E384" i="1"/>
  <c r="I380" i="1"/>
  <c r="J380" i="1"/>
  <c r="K380" i="1"/>
  <c r="L380" i="1"/>
  <c r="F380" i="1"/>
  <c r="G380" i="1"/>
  <c r="H380" i="1"/>
  <c r="E380" i="1"/>
  <c r="F373" i="1"/>
  <c r="G373" i="1"/>
  <c r="H373" i="1"/>
  <c r="I373" i="1"/>
  <c r="J373" i="1"/>
  <c r="K373" i="1"/>
  <c r="L373" i="1"/>
  <c r="E373" i="1"/>
  <c r="F363" i="1"/>
  <c r="F385" i="1" s="1"/>
  <c r="G363" i="1"/>
  <c r="G385" i="1" s="1"/>
  <c r="H363" i="1"/>
  <c r="H385" i="1" s="1"/>
  <c r="I363" i="1"/>
  <c r="I385" i="1" s="1"/>
  <c r="J363" i="1"/>
  <c r="J385" i="1" s="1"/>
  <c r="K363" i="1"/>
  <c r="K385" i="1" s="1"/>
  <c r="L363" i="1"/>
  <c r="L385" i="1" s="1"/>
  <c r="E363" i="1"/>
  <c r="E385" i="1" s="1"/>
  <c r="F327" i="1"/>
  <c r="G327" i="1"/>
  <c r="H327" i="1"/>
  <c r="I327" i="1"/>
  <c r="J327" i="1"/>
  <c r="K327" i="1"/>
  <c r="L327" i="1"/>
  <c r="E327" i="1"/>
  <c r="F323" i="1"/>
  <c r="G323" i="1"/>
  <c r="H323" i="1"/>
  <c r="I323" i="1"/>
  <c r="J323" i="1"/>
  <c r="K323" i="1"/>
  <c r="L323" i="1"/>
  <c r="E323" i="1"/>
  <c r="F316" i="1"/>
  <c r="G316" i="1"/>
  <c r="H316" i="1"/>
  <c r="I316" i="1"/>
  <c r="J316" i="1"/>
  <c r="K316" i="1"/>
  <c r="L316" i="1"/>
  <c r="E316" i="1"/>
  <c r="F307" i="1"/>
  <c r="F328" i="1" s="1"/>
  <c r="G307" i="1"/>
  <c r="G328" i="1" s="1"/>
  <c r="H307" i="1"/>
  <c r="H328" i="1" s="1"/>
  <c r="I307" i="1"/>
  <c r="I328" i="1" s="1"/>
  <c r="J307" i="1"/>
  <c r="J328" i="1" s="1"/>
  <c r="K307" i="1"/>
  <c r="K328" i="1" s="1"/>
  <c r="L307" i="1"/>
  <c r="L328" i="1" s="1"/>
  <c r="E307" i="1"/>
  <c r="E328" i="1" s="1"/>
  <c r="L225" i="1"/>
  <c r="F225" i="1"/>
  <c r="G225" i="1"/>
  <c r="H225" i="1"/>
  <c r="I225" i="1"/>
  <c r="J225" i="1"/>
  <c r="K225" i="1"/>
  <c r="E225" i="1"/>
  <c r="F214" i="1"/>
  <c r="G214" i="1"/>
  <c r="H214" i="1"/>
  <c r="I214" i="1"/>
  <c r="J214" i="1"/>
  <c r="K214" i="1"/>
  <c r="L214" i="1"/>
  <c r="E214" i="1"/>
  <c r="F221" i="1"/>
  <c r="G221" i="1"/>
  <c r="H221" i="1"/>
  <c r="I221" i="1"/>
  <c r="J221" i="1"/>
  <c r="K221" i="1"/>
  <c r="L221" i="1"/>
  <c r="E221" i="1"/>
  <c r="F206" i="1"/>
  <c r="F226" i="1" s="1"/>
  <c r="G206" i="1"/>
  <c r="G226" i="1" s="1"/>
  <c r="H206" i="1"/>
  <c r="H226" i="1" s="1"/>
  <c r="I206" i="1"/>
  <c r="I226" i="1" s="1"/>
  <c r="J206" i="1"/>
  <c r="J226" i="1" s="1"/>
  <c r="K206" i="1"/>
  <c r="K226" i="1" s="1"/>
  <c r="L206" i="1"/>
  <c r="L226" i="1" s="1"/>
  <c r="E206" i="1"/>
  <c r="E226" i="1" s="1"/>
  <c r="F176" i="1"/>
  <c r="G176" i="1"/>
  <c r="H176" i="1"/>
  <c r="I176" i="1"/>
  <c r="J176" i="1"/>
  <c r="K176" i="1"/>
  <c r="L176" i="1"/>
  <c r="E176" i="1"/>
  <c r="F172" i="1"/>
  <c r="G172" i="1"/>
  <c r="H172" i="1"/>
  <c r="I172" i="1"/>
  <c r="J172" i="1"/>
  <c r="K172" i="1"/>
  <c r="L172" i="1"/>
  <c r="E172" i="1"/>
  <c r="F165" i="1"/>
  <c r="G165" i="1"/>
  <c r="H165" i="1"/>
  <c r="I165" i="1"/>
  <c r="J165" i="1"/>
  <c r="K165" i="1"/>
  <c r="L165" i="1"/>
  <c r="E165" i="1"/>
  <c r="F157" i="1"/>
  <c r="G157" i="1"/>
  <c r="H157" i="1"/>
  <c r="I157" i="1"/>
  <c r="J157" i="1"/>
  <c r="K157" i="1"/>
  <c r="L157" i="1"/>
  <c r="E157" i="1"/>
  <c r="F123" i="1"/>
  <c r="G123" i="1"/>
  <c r="H123" i="1"/>
  <c r="I123" i="1"/>
  <c r="J123" i="1"/>
  <c r="K123" i="1"/>
  <c r="L123" i="1"/>
  <c r="E123" i="1"/>
  <c r="F117" i="1"/>
  <c r="G117" i="1"/>
  <c r="H117" i="1"/>
  <c r="I117" i="1"/>
  <c r="J117" i="1"/>
  <c r="K117" i="1"/>
  <c r="L117" i="1"/>
  <c r="E117" i="1"/>
  <c r="F108" i="1"/>
  <c r="F130" i="1" s="1"/>
  <c r="G108" i="1"/>
  <c r="G130" i="1" s="1"/>
  <c r="H108" i="1"/>
  <c r="H130" i="1" s="1"/>
  <c r="I108" i="1"/>
  <c r="I130" i="1" s="1"/>
  <c r="J108" i="1"/>
  <c r="J130" i="1" s="1"/>
  <c r="K108" i="1"/>
  <c r="K130" i="1" s="1"/>
  <c r="L108" i="1"/>
  <c r="L130" i="1" s="1"/>
  <c r="E108" i="1"/>
  <c r="E130" i="1" s="1"/>
  <c r="L78" i="1"/>
  <c r="F78" i="1"/>
  <c r="G78" i="1"/>
  <c r="H78" i="1"/>
  <c r="I78" i="1"/>
  <c r="J78" i="1"/>
  <c r="K78" i="1"/>
  <c r="E78" i="1"/>
  <c r="F73" i="1"/>
  <c r="G73" i="1"/>
  <c r="H73" i="1"/>
  <c r="I73" i="1"/>
  <c r="J73" i="1"/>
  <c r="K73" i="1"/>
  <c r="L73" i="1"/>
  <c r="E73" i="1"/>
  <c r="F67" i="1"/>
  <c r="G67" i="1"/>
  <c r="H67" i="1"/>
  <c r="I67" i="1"/>
  <c r="J67" i="1"/>
  <c r="K67" i="1"/>
  <c r="L67" i="1"/>
  <c r="E67" i="1"/>
  <c r="F59" i="1"/>
  <c r="F79" i="1" s="1"/>
  <c r="G59" i="1"/>
  <c r="G79" i="1" s="1"/>
  <c r="H59" i="1"/>
  <c r="H79" i="1" s="1"/>
  <c r="I59" i="1"/>
  <c r="I79" i="1" s="1"/>
  <c r="J59" i="1"/>
  <c r="J79" i="1" s="1"/>
  <c r="K59" i="1"/>
  <c r="K79" i="1" s="1"/>
  <c r="L59" i="1"/>
  <c r="L79" i="1" s="1"/>
  <c r="E59" i="1"/>
  <c r="E79" i="1" s="1"/>
  <c r="F32" i="1"/>
  <c r="G32" i="1"/>
  <c r="H32" i="1"/>
  <c r="I32" i="1"/>
  <c r="J32" i="1"/>
  <c r="K32" i="1"/>
  <c r="L32" i="1"/>
  <c r="E32" i="1"/>
  <c r="F27" i="1"/>
  <c r="G27" i="1"/>
  <c r="H27" i="1"/>
  <c r="I27" i="1"/>
  <c r="J27" i="1"/>
  <c r="K27" i="1"/>
  <c r="L27" i="1"/>
  <c r="E27" i="1"/>
  <c r="F20" i="1"/>
  <c r="G20" i="1"/>
  <c r="H20" i="1"/>
  <c r="I20" i="1"/>
  <c r="J20" i="1"/>
  <c r="K20" i="1"/>
  <c r="L20" i="1"/>
  <c r="E20" i="1"/>
  <c r="F13" i="1"/>
  <c r="F33" i="1" s="1"/>
  <c r="G13" i="1"/>
  <c r="G33" i="1" s="1"/>
  <c r="H13" i="1"/>
  <c r="H33" i="1" s="1"/>
  <c r="I13" i="1"/>
  <c r="I33" i="1" s="1"/>
  <c r="J13" i="1"/>
  <c r="J33" i="1" s="1"/>
  <c r="K13" i="1"/>
  <c r="K33" i="1" s="1"/>
  <c r="L13" i="1"/>
  <c r="L33" i="1" s="1"/>
  <c r="E13" i="1"/>
  <c r="E33" i="1" s="1"/>
  <c r="E177" i="1" l="1"/>
  <c r="L177" i="1"/>
  <c r="K177" i="1"/>
  <c r="J177" i="1"/>
  <c r="I177" i="1"/>
  <c r="H177" i="1"/>
  <c r="G177" i="1"/>
  <c r="F177" i="1"/>
  <c r="F15" i="2" l="1"/>
  <c r="F16" i="2"/>
  <c r="F14" i="2"/>
  <c r="I178" i="1" l="1"/>
  <c r="J131" i="1"/>
  <c r="H131" i="1"/>
  <c r="J437" i="1"/>
  <c r="H437" i="1"/>
  <c r="I131" i="1"/>
  <c r="G131" i="1"/>
  <c r="I437" i="1"/>
  <c r="G437" i="1"/>
  <c r="I280" i="1"/>
  <c r="G280" i="1"/>
  <c r="G386" i="1" l="1"/>
  <c r="I489" i="1"/>
  <c r="I80" i="1"/>
  <c r="I386" i="1"/>
  <c r="G329" i="1"/>
  <c r="G489" i="1"/>
  <c r="I329" i="1"/>
  <c r="G227" i="1"/>
  <c r="I227" i="1"/>
  <c r="G178" i="1"/>
  <c r="G80" i="1"/>
  <c r="G34" i="1"/>
  <c r="I34" i="1"/>
  <c r="H489" i="1"/>
  <c r="J489" i="1"/>
  <c r="H386" i="1"/>
  <c r="J386" i="1"/>
  <c r="H329" i="1"/>
  <c r="J329" i="1"/>
  <c r="H280" i="1"/>
  <c r="J280" i="1"/>
  <c r="H227" i="1"/>
  <c r="J227" i="1"/>
  <c r="H178" i="1"/>
  <c r="J178" i="1"/>
  <c r="H80" i="1"/>
  <c r="J80" i="1"/>
  <c r="H34" i="1"/>
  <c r="J34" i="1"/>
</calcChain>
</file>

<file path=xl/sharedStrings.xml><?xml version="1.0" encoding="utf-8"?>
<sst xmlns="http://schemas.openxmlformats.org/spreadsheetml/2006/main" count="490" uniqueCount="159">
  <si>
    <t>НАИМЕНОВАНИЕ БЛЮД</t>
  </si>
  <si>
    <t>ВЫХОД</t>
  </si>
  <si>
    <t>БЕЛКИ</t>
  </si>
  <si>
    <t>ЖИРЫ</t>
  </si>
  <si>
    <t>УГЛЕВОДЫ</t>
  </si>
  <si>
    <t>ККАЛ</t>
  </si>
  <si>
    <t>ясли</t>
  </si>
  <si>
    <t>сад</t>
  </si>
  <si>
    <t>ЗАВТРАК</t>
  </si>
  <si>
    <t>Макароны с сыром</t>
  </si>
  <si>
    <t>Кондитерское изделие</t>
  </si>
  <si>
    <t>ИТОГО:</t>
  </si>
  <si>
    <t>ОБЕД</t>
  </si>
  <si>
    <t>Пюре картофельное с морковью</t>
  </si>
  <si>
    <t>Хлеб ржаной (порциями)</t>
  </si>
  <si>
    <t>ПОЛДНИК</t>
  </si>
  <si>
    <t>Молоко кипяченое</t>
  </si>
  <si>
    <t>Бутерброд с повидлом</t>
  </si>
  <si>
    <t xml:space="preserve">Фрукты </t>
  </si>
  <si>
    <t>РЕКОМЕНДУЕМЫЙ ДОМАШНИЙ УЖИН</t>
  </si>
  <si>
    <t>Фрукты</t>
  </si>
  <si>
    <t>ВСЕГО ЗА ДЕНЬ:</t>
  </si>
  <si>
    <t>Соотношение Б:Ж:У</t>
  </si>
  <si>
    <t>Понедельник</t>
  </si>
  <si>
    <t>1-я неделя</t>
  </si>
  <si>
    <t>Каша жидкая молочная "Геркулес"</t>
  </si>
  <si>
    <t>Хлеб пшеничный (порциями)</t>
  </si>
  <si>
    <t>Бутерброд с сыром</t>
  </si>
  <si>
    <t>Рулет с луком и яйцом</t>
  </si>
  <si>
    <t>Вторник</t>
  </si>
  <si>
    <t>Каша жидкая молочная пшенная</t>
  </si>
  <si>
    <t>Какао с молоком</t>
  </si>
  <si>
    <t>Бутерброд с маслом</t>
  </si>
  <si>
    <t>Компот из свежих плодов</t>
  </si>
  <si>
    <t>Кабачки, запеченные под соусом (сметанным)</t>
  </si>
  <si>
    <t>Хлеб ржаной</t>
  </si>
  <si>
    <t>Среда</t>
  </si>
  <si>
    <t>Пюре картофельное</t>
  </si>
  <si>
    <t>Булочка "Витьба"</t>
  </si>
  <si>
    <t>Четверг</t>
  </si>
  <si>
    <t>Каша жидкая молочная манная</t>
  </si>
  <si>
    <t>Котлета "Здоровье"</t>
  </si>
  <si>
    <t>Овощи, припущенные в молочном соусе</t>
  </si>
  <si>
    <t>Чай с лимоном</t>
  </si>
  <si>
    <t>150/5</t>
  </si>
  <si>
    <t>200/7</t>
  </si>
  <si>
    <t>Пудинг из тыквы и яблок с маслом сливочным</t>
  </si>
  <si>
    <t>100/2,5</t>
  </si>
  <si>
    <t>Кисломолочный продукт</t>
  </si>
  <si>
    <t>Пятница</t>
  </si>
  <si>
    <t>Каша жидкая молочная рисовая</t>
  </si>
  <si>
    <t>Сыр порциями</t>
  </si>
  <si>
    <t>Биточки детские</t>
  </si>
  <si>
    <t>Колбаса отварная</t>
  </si>
  <si>
    <t xml:space="preserve">Пудинг из говядины </t>
  </si>
  <si>
    <t>Мясо отварное</t>
  </si>
  <si>
    <t>2-я неделя</t>
  </si>
  <si>
    <t>Каша из тыквы</t>
  </si>
  <si>
    <t>Биточки из птицы (паровые)</t>
  </si>
  <si>
    <t>Котлеты рубленые из цыплят-бройлеров</t>
  </si>
  <si>
    <t>Хлеб ржаной  (порциями)</t>
  </si>
  <si>
    <t>Блины со сметаной</t>
  </si>
  <si>
    <t>Ватрушка с повидлом</t>
  </si>
  <si>
    <t>Запеканка из тыквы</t>
  </si>
  <si>
    <t>Оладьи из кабачков с маслом сливочным</t>
  </si>
  <si>
    <t xml:space="preserve"> </t>
  </si>
  <si>
    <t xml:space="preserve">Сок </t>
  </si>
  <si>
    <t>Сок</t>
  </si>
  <si>
    <t>Морковь, тушенная в сметанном соусе</t>
  </si>
  <si>
    <t>Суп молочный с крупой</t>
  </si>
  <si>
    <t xml:space="preserve">Суп молочный с крупой </t>
  </si>
  <si>
    <t>Примерный двухнедельные рацион на зимне-весенний период для дошкольного учреждения с  10,5 - часовым режимом пребывания  детей</t>
  </si>
  <si>
    <t>Кисель из сока</t>
  </si>
  <si>
    <t>150/3</t>
  </si>
  <si>
    <t>200/4</t>
  </si>
  <si>
    <t>Чай с молоком</t>
  </si>
  <si>
    <t>Компот из плодов сушеных (изюма)</t>
  </si>
  <si>
    <t>Компот из смеси сухофруктов</t>
  </si>
  <si>
    <t>Компот из  смеси сухофруктов</t>
  </si>
  <si>
    <t xml:space="preserve">Кисель из сока </t>
  </si>
  <si>
    <t>Фрикадельки рыбные</t>
  </si>
  <si>
    <t>Кофейный напиток с молоком В-2</t>
  </si>
  <si>
    <t>Каша вязкая  молочная гречневая</t>
  </si>
  <si>
    <t>Запеканка картофельная с мясом</t>
  </si>
  <si>
    <t>80/6</t>
  </si>
  <si>
    <t>90/15</t>
  </si>
  <si>
    <t>Блины  (с маслом сливочным)</t>
  </si>
  <si>
    <t>Вареники ленивые (с маслом сливочным)</t>
  </si>
  <si>
    <t>120/4</t>
  </si>
  <si>
    <t>130/4</t>
  </si>
  <si>
    <t>200/4/15</t>
  </si>
  <si>
    <t>Борщ с картофелем (со сметаной) и говядиной отварной</t>
  </si>
  <si>
    <t>Сырники, запеченные со сметаной</t>
  </si>
  <si>
    <t>Котлеты из птицы "Оригинальные"</t>
  </si>
  <si>
    <t>200/15</t>
  </si>
  <si>
    <t>Салат "Здоровье"</t>
  </si>
  <si>
    <t>Суп картофельный с бобовыми</t>
  </si>
  <si>
    <t>Суп картофельный с бобовыми (мясо отварное  добавка в суп)</t>
  </si>
  <si>
    <t>Суп картофельный (с мясом отварным)</t>
  </si>
  <si>
    <t>40/3</t>
  </si>
  <si>
    <t xml:space="preserve">Суп картофельный </t>
  </si>
  <si>
    <t>Компот из сушеных плодов (изюма)</t>
  </si>
  <si>
    <t>Щи из свежей капусты со сметаной</t>
  </si>
  <si>
    <t>Капуста тушеная (белокочанная свежая)</t>
  </si>
  <si>
    <t>60/4</t>
  </si>
  <si>
    <t>140/10</t>
  </si>
  <si>
    <t>Колобки мясные</t>
  </si>
  <si>
    <t>Чай с сахаром В-2</t>
  </si>
  <si>
    <t>Тефтели рыбные  В-1</t>
  </si>
  <si>
    <t>Овощи,припущенные в молочном соусе</t>
  </si>
  <si>
    <t>Отвар из шиповника (с сахаром)</t>
  </si>
  <si>
    <t>180/6</t>
  </si>
  <si>
    <t>Компот лимонный</t>
  </si>
  <si>
    <t>Какао с молоком сгущенным</t>
  </si>
  <si>
    <t>Кисель из свежих яблок</t>
  </si>
  <si>
    <t>60/10</t>
  </si>
  <si>
    <t>Огурец консервированный (порциями)</t>
  </si>
  <si>
    <t>Картофель тушенный с овощами</t>
  </si>
  <si>
    <t>Чай с лимоном (вариант 1)</t>
  </si>
  <si>
    <t>Салат "Ассорти" (с огурцами маринованными) В-2</t>
  </si>
  <si>
    <t>Рассольник "Домашний" со сметаной В-2</t>
  </si>
  <si>
    <t xml:space="preserve">Омлет натуральный (с маслом сливочным) </t>
  </si>
  <si>
    <t>Биточки из птицы (паровые) с маслом сливочным</t>
  </si>
  <si>
    <t>60/5</t>
  </si>
  <si>
    <t>Чай с молоком В-1</t>
  </si>
  <si>
    <t>Салат  "Агеньчык" В-1</t>
  </si>
  <si>
    <t>Борщ с капустой и картофелем  со сметаной</t>
  </si>
  <si>
    <t>Рыбник в-1</t>
  </si>
  <si>
    <t>Голубцы Любительские В-2</t>
  </si>
  <si>
    <t>Салат "Розовый" В-2</t>
  </si>
  <si>
    <t>Морковь тушеная</t>
  </si>
  <si>
    <t>Запеканка из творога "Зебра"</t>
  </si>
  <si>
    <t xml:space="preserve">Хлеб пшеничный </t>
  </si>
  <si>
    <t>Запеканка из творога "Зебра" со сметаной</t>
  </si>
  <si>
    <t>120/10</t>
  </si>
  <si>
    <t>Салат "Агеньчык" В-1</t>
  </si>
  <si>
    <t>Бабка картофельная "Новая" (со сметаной)</t>
  </si>
  <si>
    <t>100/10</t>
  </si>
  <si>
    <t>150/15</t>
  </si>
  <si>
    <t>Овощи порциями</t>
  </si>
  <si>
    <t>Борщ с капустой (свежей) и  картофелем (со сметаной)</t>
  </si>
  <si>
    <t>Омлет натуральный (с маслом сливочным)</t>
  </si>
  <si>
    <t>90/5</t>
  </si>
  <si>
    <t>120/6</t>
  </si>
  <si>
    <t>Картофель, запеченный со сметаной  и сыром</t>
  </si>
  <si>
    <t>Сырники, запеченные со сметаной (со сметаной)</t>
  </si>
  <si>
    <t>Колбаски по-Могилевски</t>
  </si>
  <si>
    <t>Макаронные изделия отварные</t>
  </si>
  <si>
    <t>Каша жидкая молочная "Дружба"</t>
  </si>
  <si>
    <t>Биточки из говядины (паровые)</t>
  </si>
  <si>
    <t>Каша вязкая гречневая</t>
  </si>
  <si>
    <t>Запеканка из творога (с мукой пшеничной) со сметаной</t>
  </si>
  <si>
    <t xml:space="preserve">Запеканка из творога (с мукой пшеничной) </t>
  </si>
  <si>
    <t>Соус</t>
  </si>
  <si>
    <t>120/2,5</t>
  </si>
  <si>
    <t>140/3,2</t>
  </si>
  <si>
    <t>Чай с сахаром</t>
  </si>
  <si>
    <t>Суп картофельный  (с мясо отварное добавка в суп)</t>
  </si>
  <si>
    <t>Пудинг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</si>
</sst>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3" borderId="0" xfId="0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8" fillId="0" borderId="0" xfId="0" applyFont="1"/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93"/>
  <sheetViews>
    <sheetView tabSelected="1" topLeftCell="A361" zoomScale="96" zoomScaleNormal="96" workbookViewId="0">
      <selection activeCell="E130" sqref="E130"/>
    </sheetView>
  </sheetViews>
  <sheetFormatPr defaultRowHeight="15" x14ac:dyDescent="0.25"/>
  <cols>
    <col min="1" max="1" width="4.5703125" customWidth="1"/>
    <col min="2" max="2" width="45.28515625" customWidth="1"/>
    <col min="3" max="4" width="8.85546875" style="30"/>
    <col min="5" max="5" width="9.28515625" style="30" customWidth="1"/>
    <col min="6" max="10" width="10.85546875" style="30" bestFit="1" customWidth="1"/>
    <col min="11" max="11" width="11.85546875" style="30" bestFit="1" customWidth="1"/>
    <col min="12" max="12" width="12.42578125" style="30" customWidth="1"/>
  </cols>
  <sheetData>
    <row r="2" spans="2:12" x14ac:dyDescent="0.25">
      <c r="B2" s="55" t="s">
        <v>71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36" customHeight="1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5" spans="2:12" x14ac:dyDescent="0.25">
      <c r="B5" s="57" t="s">
        <v>23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2:12" x14ac:dyDescent="0.25">
      <c r="B6" s="58" t="s">
        <v>24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2:12" x14ac:dyDescent="0.25">
      <c r="B7" s="59" t="s">
        <v>0</v>
      </c>
      <c r="C7" s="60" t="s">
        <v>1</v>
      </c>
      <c r="D7" s="60"/>
      <c r="E7" s="60" t="s">
        <v>2</v>
      </c>
      <c r="F7" s="60"/>
      <c r="G7" s="60" t="s">
        <v>3</v>
      </c>
      <c r="H7" s="60"/>
      <c r="I7" s="60" t="s">
        <v>4</v>
      </c>
      <c r="J7" s="60"/>
      <c r="K7" s="60" t="s">
        <v>5</v>
      </c>
      <c r="L7" s="60"/>
    </row>
    <row r="8" spans="2:12" x14ac:dyDescent="0.25">
      <c r="B8" s="59"/>
      <c r="C8" s="14" t="s">
        <v>6</v>
      </c>
      <c r="D8" s="14" t="s">
        <v>7</v>
      </c>
      <c r="E8" s="14" t="s">
        <v>6</v>
      </c>
      <c r="F8" s="14" t="s">
        <v>7</v>
      </c>
      <c r="G8" s="14" t="s">
        <v>6</v>
      </c>
      <c r="H8" s="14" t="s">
        <v>7</v>
      </c>
      <c r="I8" s="14" t="s">
        <v>6</v>
      </c>
      <c r="J8" s="14" t="s">
        <v>7</v>
      </c>
      <c r="K8" s="14" t="s">
        <v>6</v>
      </c>
      <c r="L8" s="14" t="s">
        <v>7</v>
      </c>
    </row>
    <row r="9" spans="2:12" x14ac:dyDescent="0.25">
      <c r="B9" s="1" t="s">
        <v>8</v>
      </c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2:12" x14ac:dyDescent="0.25">
      <c r="B10" s="2" t="s">
        <v>9</v>
      </c>
      <c r="C10" s="15">
        <v>130</v>
      </c>
      <c r="D10" s="15">
        <v>150</v>
      </c>
      <c r="E10" s="16">
        <v>6.36</v>
      </c>
      <c r="F10" s="15">
        <v>7.34</v>
      </c>
      <c r="G10" s="16">
        <v>7.83</v>
      </c>
      <c r="H10" s="15">
        <v>9.0299999999999994</v>
      </c>
      <c r="I10" s="16">
        <v>24.62</v>
      </c>
      <c r="J10" s="15">
        <v>28.41</v>
      </c>
      <c r="K10" s="16">
        <v>199.43</v>
      </c>
      <c r="L10" s="15">
        <v>230.11</v>
      </c>
    </row>
    <row r="11" spans="2:12" x14ac:dyDescent="0.25">
      <c r="B11" s="2" t="s">
        <v>107</v>
      </c>
      <c r="C11" s="32">
        <v>130</v>
      </c>
      <c r="D11" s="15">
        <v>200</v>
      </c>
      <c r="E11" s="15">
        <v>0.02</v>
      </c>
      <c r="F11" s="15">
        <v>0.03</v>
      </c>
      <c r="G11" s="15">
        <v>0.01</v>
      </c>
      <c r="H11" s="15">
        <v>0.01</v>
      </c>
      <c r="I11" s="15">
        <v>5.86</v>
      </c>
      <c r="J11" s="15">
        <v>9.01</v>
      </c>
      <c r="K11" s="15">
        <v>92.38</v>
      </c>
      <c r="L11" s="15">
        <v>142.13</v>
      </c>
    </row>
    <row r="12" spans="2:12" x14ac:dyDescent="0.25">
      <c r="B12" s="2" t="s">
        <v>10</v>
      </c>
      <c r="C12" s="15">
        <v>20</v>
      </c>
      <c r="D12" s="15">
        <v>30</v>
      </c>
      <c r="E12" s="15">
        <v>1.5</v>
      </c>
      <c r="F12" s="15">
        <v>2.25</v>
      </c>
      <c r="G12" s="15">
        <v>2.36</v>
      </c>
      <c r="H12" s="15">
        <v>3.54</v>
      </c>
      <c r="I12" s="15">
        <v>14.98</v>
      </c>
      <c r="J12" s="15">
        <v>22.47</v>
      </c>
      <c r="K12" s="15">
        <v>83.42</v>
      </c>
      <c r="L12" s="15">
        <v>125.13</v>
      </c>
    </row>
    <row r="13" spans="2:12" x14ac:dyDescent="0.25">
      <c r="B13" s="3" t="s">
        <v>11</v>
      </c>
      <c r="C13" s="17">
        <v>0.22</v>
      </c>
      <c r="D13" s="17">
        <v>0.22</v>
      </c>
      <c r="E13" s="13">
        <f>E10+E11+E12</f>
        <v>7.88</v>
      </c>
      <c r="F13" s="13">
        <f t="shared" ref="F13:L13" si="0">F10+F11+F12</f>
        <v>9.620000000000001</v>
      </c>
      <c r="G13" s="13">
        <f t="shared" si="0"/>
        <v>10.199999999999999</v>
      </c>
      <c r="H13" s="13">
        <f t="shared" si="0"/>
        <v>12.579999999999998</v>
      </c>
      <c r="I13" s="13">
        <f t="shared" si="0"/>
        <v>45.46</v>
      </c>
      <c r="J13" s="13">
        <f t="shared" si="0"/>
        <v>59.89</v>
      </c>
      <c r="K13" s="13">
        <f t="shared" si="0"/>
        <v>375.23</v>
      </c>
      <c r="L13" s="13">
        <f t="shared" si="0"/>
        <v>497.37</v>
      </c>
    </row>
    <row r="14" spans="2:12" x14ac:dyDescent="0.25">
      <c r="B14" s="1" t="s">
        <v>12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2:12" x14ac:dyDescent="0.25">
      <c r="B15" s="4" t="s">
        <v>69</v>
      </c>
      <c r="C15" s="15">
        <v>150</v>
      </c>
      <c r="D15" s="15">
        <v>200</v>
      </c>
      <c r="E15" s="15">
        <v>4.1900000000000004</v>
      </c>
      <c r="F15" s="15">
        <v>5.2</v>
      </c>
      <c r="G15" s="15">
        <v>4.38</v>
      </c>
      <c r="H15" s="15">
        <v>5.63</v>
      </c>
      <c r="I15" s="15">
        <v>11.88</v>
      </c>
      <c r="J15" s="15">
        <v>14.03</v>
      </c>
      <c r="K15" s="15">
        <v>104.31</v>
      </c>
      <c r="L15" s="15">
        <v>128.11000000000001</v>
      </c>
    </row>
    <row r="16" spans="2:12" x14ac:dyDescent="0.25">
      <c r="B16" s="34" t="s">
        <v>106</v>
      </c>
      <c r="C16" s="32">
        <v>50</v>
      </c>
      <c r="D16" s="19">
        <v>70</v>
      </c>
      <c r="E16" s="19">
        <v>8.82</v>
      </c>
      <c r="F16" s="19">
        <v>12.35</v>
      </c>
      <c r="G16" s="19">
        <v>9.1199999999999992</v>
      </c>
      <c r="H16" s="19">
        <v>12.76</v>
      </c>
      <c r="I16" s="19">
        <v>7.79</v>
      </c>
      <c r="J16" s="19">
        <v>10.91</v>
      </c>
      <c r="K16" s="19">
        <v>149.13999999999999</v>
      </c>
      <c r="L16" s="19">
        <v>208.79</v>
      </c>
    </row>
    <row r="17" spans="2:12" x14ac:dyDescent="0.25">
      <c r="B17" s="34" t="s">
        <v>13</v>
      </c>
      <c r="C17" s="32">
        <v>100</v>
      </c>
      <c r="D17" s="32">
        <v>130</v>
      </c>
      <c r="E17" s="19">
        <v>1.84</v>
      </c>
      <c r="F17" s="19">
        <v>2.41</v>
      </c>
      <c r="G17" s="19">
        <v>1.83</v>
      </c>
      <c r="H17" s="19">
        <v>2.37</v>
      </c>
      <c r="I17" s="19">
        <v>11.55</v>
      </c>
      <c r="J17" s="19">
        <v>15.01</v>
      </c>
      <c r="K17" s="19">
        <v>74.05</v>
      </c>
      <c r="L17" s="19">
        <v>96.25</v>
      </c>
    </row>
    <row r="18" spans="2:12" x14ac:dyDescent="0.25">
      <c r="B18" s="6" t="s">
        <v>79</v>
      </c>
      <c r="C18" s="19">
        <v>150</v>
      </c>
      <c r="D18" s="19">
        <v>200</v>
      </c>
      <c r="E18" s="15">
        <v>0.33</v>
      </c>
      <c r="F18" s="15">
        <v>0.43</v>
      </c>
      <c r="G18" s="15">
        <v>0.05</v>
      </c>
      <c r="H18" s="15">
        <v>0.06</v>
      </c>
      <c r="I18" s="15">
        <v>26.78</v>
      </c>
      <c r="J18" s="15">
        <v>35.700000000000003</v>
      </c>
      <c r="K18" s="15">
        <v>110.33</v>
      </c>
      <c r="L18" s="15">
        <v>147.1</v>
      </c>
    </row>
    <row r="19" spans="2:12" x14ac:dyDescent="0.25">
      <c r="B19" s="2" t="s">
        <v>14</v>
      </c>
      <c r="C19" s="15">
        <v>40</v>
      </c>
      <c r="D19" s="15">
        <v>60</v>
      </c>
      <c r="E19" s="15">
        <v>2.64</v>
      </c>
      <c r="F19" s="15">
        <v>3.96</v>
      </c>
      <c r="G19" s="15">
        <v>0.48</v>
      </c>
      <c r="H19" s="15">
        <v>0.72</v>
      </c>
      <c r="I19" s="15">
        <v>13.36</v>
      </c>
      <c r="J19" s="15">
        <v>20.04</v>
      </c>
      <c r="K19" s="15">
        <v>69.599999999999994</v>
      </c>
      <c r="L19" s="15">
        <v>104.4</v>
      </c>
    </row>
    <row r="20" spans="2:12" x14ac:dyDescent="0.25">
      <c r="B20" s="3" t="s">
        <v>11</v>
      </c>
      <c r="C20" s="17">
        <v>0.36</v>
      </c>
      <c r="D20" s="17">
        <v>0.35</v>
      </c>
      <c r="E20" s="14">
        <f>E15+E16+E18+E19</f>
        <v>15.980000000000002</v>
      </c>
      <c r="F20" s="49">
        <f t="shared" ref="F20:L20" si="1">F15+F16+F18+F19</f>
        <v>21.94</v>
      </c>
      <c r="G20" s="49">
        <f t="shared" si="1"/>
        <v>14.030000000000001</v>
      </c>
      <c r="H20" s="49">
        <f t="shared" si="1"/>
        <v>19.169999999999998</v>
      </c>
      <c r="I20" s="49">
        <f t="shared" si="1"/>
        <v>59.81</v>
      </c>
      <c r="J20" s="49">
        <f t="shared" si="1"/>
        <v>80.680000000000007</v>
      </c>
      <c r="K20" s="49">
        <f t="shared" si="1"/>
        <v>433.38</v>
      </c>
      <c r="L20" s="49">
        <f t="shared" si="1"/>
        <v>588.4</v>
      </c>
    </row>
    <row r="21" spans="2:12" x14ac:dyDescent="0.25">
      <c r="B21" s="1" t="s">
        <v>15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2:12" x14ac:dyDescent="0.25">
      <c r="B22" s="47" t="s">
        <v>116</v>
      </c>
      <c r="C22" s="15">
        <v>40</v>
      </c>
      <c r="D22" s="15">
        <v>40</v>
      </c>
      <c r="E22" s="15">
        <v>0.32</v>
      </c>
      <c r="F22" s="15">
        <v>0.32</v>
      </c>
      <c r="G22" s="15">
        <v>0.04</v>
      </c>
      <c r="H22" s="15">
        <v>0.04</v>
      </c>
      <c r="I22" s="15">
        <v>0.64</v>
      </c>
      <c r="J22" s="15">
        <v>0.64</v>
      </c>
      <c r="K22" s="15">
        <v>21.67</v>
      </c>
      <c r="L22" s="15">
        <v>21.67</v>
      </c>
    </row>
    <row r="23" spans="2:12" ht="14.25" customHeight="1" x14ac:dyDescent="0.25">
      <c r="B23" s="4" t="s">
        <v>117</v>
      </c>
      <c r="C23" s="32">
        <v>100</v>
      </c>
      <c r="D23" s="32">
        <v>120</v>
      </c>
      <c r="E23" s="15">
        <v>2.08</v>
      </c>
      <c r="F23" s="16">
        <v>2.5</v>
      </c>
      <c r="G23" s="15">
        <v>7.39</v>
      </c>
      <c r="H23" s="16">
        <v>8.8699999999999992</v>
      </c>
      <c r="I23" s="15">
        <v>18.45</v>
      </c>
      <c r="J23" s="15">
        <v>22.14</v>
      </c>
      <c r="K23" s="15">
        <v>150.94</v>
      </c>
      <c r="L23" s="20">
        <v>181.13</v>
      </c>
    </row>
    <row r="24" spans="2:12" x14ac:dyDescent="0.25">
      <c r="B24" s="2" t="s">
        <v>118</v>
      </c>
      <c r="C24" s="15" t="s">
        <v>44</v>
      </c>
      <c r="D24" s="15" t="s">
        <v>45</v>
      </c>
      <c r="E24" s="19">
        <v>0.08</v>
      </c>
      <c r="F24" s="19">
        <v>0.11</v>
      </c>
      <c r="G24" s="19">
        <v>0.01</v>
      </c>
      <c r="H24" s="19">
        <v>0.02</v>
      </c>
      <c r="I24" s="19">
        <v>9.58</v>
      </c>
      <c r="J24" s="19">
        <v>12.77</v>
      </c>
      <c r="K24" s="19">
        <v>39.49</v>
      </c>
      <c r="L24" s="19">
        <v>52.79</v>
      </c>
    </row>
    <row r="25" spans="2:12" x14ac:dyDescent="0.25">
      <c r="B25" s="2" t="s">
        <v>26</v>
      </c>
      <c r="C25" s="15">
        <v>20</v>
      </c>
      <c r="D25" s="15">
        <v>30</v>
      </c>
      <c r="E25" s="15">
        <v>2.08</v>
      </c>
      <c r="F25" s="15">
        <v>3.12</v>
      </c>
      <c r="G25" s="15">
        <v>0.68</v>
      </c>
      <c r="H25" s="15">
        <v>1.02</v>
      </c>
      <c r="I25" s="15">
        <v>9.9</v>
      </c>
      <c r="J25" s="15">
        <v>14.85</v>
      </c>
      <c r="K25" s="15">
        <v>54</v>
      </c>
      <c r="L25" s="15">
        <v>81</v>
      </c>
    </row>
    <row r="26" spans="2:12" x14ac:dyDescent="0.25">
      <c r="B26" s="2" t="s">
        <v>20</v>
      </c>
      <c r="C26" s="15">
        <v>100</v>
      </c>
      <c r="D26" s="15">
        <v>140</v>
      </c>
      <c r="E26" s="15">
        <v>0.4</v>
      </c>
      <c r="F26" s="15">
        <v>0.56000000000000005</v>
      </c>
      <c r="G26" s="15">
        <v>0.4</v>
      </c>
      <c r="H26" s="15">
        <v>0.56000000000000005</v>
      </c>
      <c r="I26" s="15">
        <v>9.8000000000000007</v>
      </c>
      <c r="J26" s="15">
        <v>13.72</v>
      </c>
      <c r="K26" s="15">
        <v>47</v>
      </c>
      <c r="L26" s="15">
        <v>65.8</v>
      </c>
    </row>
    <row r="27" spans="2:12" x14ac:dyDescent="0.25">
      <c r="B27" s="3" t="s">
        <v>11</v>
      </c>
      <c r="C27" s="17">
        <v>0.26</v>
      </c>
      <c r="D27" s="17">
        <v>0.23</v>
      </c>
      <c r="E27" s="21">
        <f>E22+E23+E24+E25+E26</f>
        <v>4.9600000000000009</v>
      </c>
      <c r="F27" s="21">
        <f t="shared" ref="F27:L27" si="2">F22+F23+F24+F25+F26</f>
        <v>6.6099999999999994</v>
      </c>
      <c r="G27" s="21">
        <f t="shared" si="2"/>
        <v>8.52</v>
      </c>
      <c r="H27" s="21">
        <f t="shared" si="2"/>
        <v>10.509999999999998</v>
      </c>
      <c r="I27" s="21">
        <f t="shared" si="2"/>
        <v>48.370000000000005</v>
      </c>
      <c r="J27" s="21">
        <f t="shared" si="2"/>
        <v>64.12</v>
      </c>
      <c r="K27" s="21">
        <f t="shared" si="2"/>
        <v>313.10000000000002</v>
      </c>
      <c r="L27" s="21">
        <f t="shared" si="2"/>
        <v>402.39000000000004</v>
      </c>
    </row>
    <row r="28" spans="2:12" x14ac:dyDescent="0.25">
      <c r="B28" s="1" t="s">
        <v>19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2:12" x14ac:dyDescent="0.25">
      <c r="B29" s="47" t="s">
        <v>109</v>
      </c>
      <c r="C29" s="15">
        <v>90</v>
      </c>
      <c r="D29" s="15">
        <v>100</v>
      </c>
      <c r="E29" s="15">
        <v>1.95</v>
      </c>
      <c r="F29" s="15">
        <v>1.64</v>
      </c>
      <c r="G29" s="15">
        <v>2.94</v>
      </c>
      <c r="H29" s="15">
        <v>3.64</v>
      </c>
      <c r="I29" s="15">
        <v>4.63</v>
      </c>
      <c r="J29" s="15">
        <v>6.58</v>
      </c>
      <c r="K29" s="15">
        <v>49.97</v>
      </c>
      <c r="L29" s="15">
        <v>71.09</v>
      </c>
    </row>
    <row r="30" spans="2:12" x14ac:dyDescent="0.25">
      <c r="B30" s="2" t="s">
        <v>26</v>
      </c>
      <c r="C30" s="15">
        <v>20</v>
      </c>
      <c r="D30" s="15">
        <v>20</v>
      </c>
      <c r="E30" s="15">
        <v>2.08</v>
      </c>
      <c r="F30" s="15">
        <v>2.08</v>
      </c>
      <c r="G30" s="15">
        <v>0.68</v>
      </c>
      <c r="H30" s="15">
        <v>0.68</v>
      </c>
      <c r="I30" s="15">
        <v>9.9</v>
      </c>
      <c r="J30" s="15">
        <v>9.9</v>
      </c>
      <c r="K30" s="15">
        <v>54</v>
      </c>
      <c r="L30" s="15">
        <v>54</v>
      </c>
    </row>
    <row r="31" spans="2:12" x14ac:dyDescent="0.25">
      <c r="B31" s="4" t="s">
        <v>110</v>
      </c>
      <c r="C31" s="15">
        <v>150</v>
      </c>
      <c r="D31" s="15">
        <v>200</v>
      </c>
      <c r="E31" s="15">
        <v>0.45</v>
      </c>
      <c r="F31" s="15">
        <v>0.61</v>
      </c>
      <c r="G31" s="15">
        <v>0</v>
      </c>
      <c r="H31" s="15">
        <v>0</v>
      </c>
      <c r="I31" s="15">
        <v>16.38</v>
      </c>
      <c r="J31" s="15">
        <v>21.83</v>
      </c>
      <c r="K31" s="15">
        <v>66.02</v>
      </c>
      <c r="L31" s="15">
        <v>88.02</v>
      </c>
    </row>
    <row r="32" spans="2:12" x14ac:dyDescent="0.25">
      <c r="B32" s="3" t="s">
        <v>11</v>
      </c>
      <c r="C32" s="17">
        <v>0.14000000000000001</v>
      </c>
      <c r="D32" s="17">
        <v>0.18</v>
      </c>
      <c r="E32" s="14">
        <f>E29+E30+E31</f>
        <v>4.4800000000000004</v>
      </c>
      <c r="F32" s="49">
        <f t="shared" ref="F32:L32" si="3">F29+F30+F31</f>
        <v>4.33</v>
      </c>
      <c r="G32" s="49">
        <f t="shared" si="3"/>
        <v>3.62</v>
      </c>
      <c r="H32" s="49">
        <f t="shared" si="3"/>
        <v>4.32</v>
      </c>
      <c r="I32" s="49">
        <f t="shared" si="3"/>
        <v>30.91</v>
      </c>
      <c r="J32" s="49">
        <f t="shared" si="3"/>
        <v>38.31</v>
      </c>
      <c r="K32" s="49">
        <f t="shared" si="3"/>
        <v>169.99</v>
      </c>
      <c r="L32" s="49">
        <f t="shared" si="3"/>
        <v>213.11</v>
      </c>
    </row>
    <row r="33" spans="2:12" x14ac:dyDescent="0.25">
      <c r="B33" s="3" t="s">
        <v>21</v>
      </c>
      <c r="C33" s="17">
        <v>1</v>
      </c>
      <c r="D33" s="17">
        <v>1</v>
      </c>
      <c r="E33" s="13">
        <f>E13+E20+E27+E32</f>
        <v>33.300000000000004</v>
      </c>
      <c r="F33" s="13">
        <f t="shared" ref="F33:L33" si="4">F13+F20+F27+F32</f>
        <v>42.5</v>
      </c>
      <c r="G33" s="13">
        <f t="shared" si="4"/>
        <v>36.369999999999997</v>
      </c>
      <c r="H33" s="13">
        <f t="shared" si="4"/>
        <v>46.579999999999991</v>
      </c>
      <c r="I33" s="13">
        <f t="shared" si="4"/>
        <v>184.55</v>
      </c>
      <c r="J33" s="13">
        <f t="shared" si="4"/>
        <v>243</v>
      </c>
      <c r="K33" s="13">
        <f t="shared" si="4"/>
        <v>1291.7</v>
      </c>
      <c r="L33" s="13">
        <f t="shared" si="4"/>
        <v>1701.27</v>
      </c>
    </row>
    <row r="34" spans="2:12" x14ac:dyDescent="0.25">
      <c r="B34" s="3" t="s">
        <v>22</v>
      </c>
      <c r="C34" s="18"/>
      <c r="D34" s="18"/>
      <c r="E34" s="14">
        <v>1</v>
      </c>
      <c r="F34" s="14">
        <v>1</v>
      </c>
      <c r="G34" s="13">
        <f>G33/E33</f>
        <v>1.092192192192192</v>
      </c>
      <c r="H34" s="13">
        <f>H33/F33</f>
        <v>1.0959999999999999</v>
      </c>
      <c r="I34" s="13">
        <f>I33/E33</f>
        <v>5.5420420420420413</v>
      </c>
      <c r="J34" s="13">
        <f>J33/F33</f>
        <v>5.7176470588235295</v>
      </c>
      <c r="K34" s="14"/>
      <c r="L34" s="14"/>
    </row>
    <row r="35" spans="2:12" x14ac:dyDescent="0.25">
      <c r="B35" s="7"/>
      <c r="C35" s="22"/>
      <c r="D35" s="22"/>
      <c r="E35" s="23"/>
      <c r="F35" s="23"/>
      <c r="G35" s="24"/>
      <c r="H35" s="24"/>
      <c r="I35" s="24"/>
      <c r="J35" s="24"/>
      <c r="K35" s="23"/>
      <c r="L35" s="23"/>
    </row>
    <row r="36" spans="2:12" x14ac:dyDescent="0.25">
      <c r="B36" s="7"/>
      <c r="C36" s="22"/>
      <c r="D36" s="22"/>
      <c r="E36" s="23"/>
      <c r="F36" s="23"/>
      <c r="G36" s="24"/>
      <c r="H36" s="24"/>
      <c r="I36" s="24"/>
      <c r="J36" s="24"/>
      <c r="K36" s="23"/>
      <c r="L36" s="23"/>
    </row>
    <row r="37" spans="2:12" x14ac:dyDescent="0.25">
      <c r="B37" s="7"/>
      <c r="C37" s="22"/>
      <c r="D37" s="22"/>
      <c r="E37" s="23"/>
      <c r="F37" s="23"/>
      <c r="G37" s="24"/>
      <c r="H37" s="24"/>
      <c r="I37" s="24"/>
      <c r="J37" s="24"/>
      <c r="K37" s="23"/>
      <c r="L37" s="23"/>
    </row>
    <row r="38" spans="2:12" x14ac:dyDescent="0.25">
      <c r="B38" s="7"/>
      <c r="C38" s="22"/>
      <c r="D38" s="22"/>
      <c r="E38" s="23"/>
      <c r="F38" s="23"/>
      <c r="G38" s="24"/>
      <c r="H38" s="24"/>
      <c r="I38" s="24"/>
      <c r="J38" s="24"/>
      <c r="K38" s="23"/>
      <c r="L38" s="23"/>
    </row>
    <row r="39" spans="2:12" x14ac:dyDescent="0.25">
      <c r="B39" s="7"/>
      <c r="C39" s="22"/>
      <c r="D39" s="22"/>
      <c r="E39" s="23"/>
      <c r="F39" s="23"/>
      <c r="G39" s="24"/>
      <c r="H39" s="24"/>
      <c r="I39" s="24"/>
      <c r="J39" s="24"/>
      <c r="K39" s="23"/>
      <c r="L39" s="23"/>
    </row>
    <row r="40" spans="2:12" x14ac:dyDescent="0.25">
      <c r="B40" s="7"/>
      <c r="C40" s="22"/>
      <c r="D40" s="22"/>
      <c r="E40" s="23"/>
      <c r="F40" s="23"/>
      <c r="G40" s="24"/>
      <c r="H40" s="24"/>
      <c r="I40" s="24"/>
      <c r="J40" s="24"/>
      <c r="K40" s="23"/>
      <c r="L40" s="23"/>
    </row>
    <row r="41" spans="2:12" x14ac:dyDescent="0.25">
      <c r="B41" s="7"/>
      <c r="C41" s="22"/>
      <c r="D41" s="22"/>
      <c r="E41" s="23"/>
      <c r="F41" s="23"/>
      <c r="G41" s="24"/>
      <c r="H41" s="24"/>
      <c r="I41" s="24"/>
      <c r="J41" s="24"/>
      <c r="K41" s="23"/>
      <c r="L41" s="23"/>
    </row>
    <row r="42" spans="2:12" x14ac:dyDescent="0.25">
      <c r="B42" s="7"/>
      <c r="C42" s="22"/>
      <c r="D42" s="22"/>
      <c r="E42" s="23"/>
      <c r="F42" s="23"/>
      <c r="G42" s="24"/>
      <c r="H42" s="24"/>
      <c r="I42" s="24"/>
      <c r="J42" s="24"/>
      <c r="K42" s="23"/>
      <c r="L42" s="23"/>
    </row>
    <row r="43" spans="2:12" x14ac:dyDescent="0.25">
      <c r="B43" s="7"/>
      <c r="C43" s="22"/>
      <c r="D43" s="22"/>
      <c r="E43" s="23"/>
      <c r="F43" s="23"/>
      <c r="G43" s="24"/>
      <c r="H43" s="24"/>
      <c r="I43" s="24"/>
      <c r="J43" s="24"/>
      <c r="K43" s="23"/>
      <c r="L43" s="23"/>
    </row>
    <row r="44" spans="2:12" x14ac:dyDescent="0.25">
      <c r="B44" s="7"/>
      <c r="C44" s="22"/>
      <c r="D44" s="22"/>
      <c r="E44" s="23"/>
      <c r="F44" s="23"/>
      <c r="G44" s="24"/>
      <c r="H44" s="24"/>
      <c r="I44" s="24"/>
      <c r="J44" s="24"/>
      <c r="K44" s="23"/>
      <c r="L44" s="23"/>
    </row>
    <row r="45" spans="2:12" x14ac:dyDescent="0.25">
      <c r="B45" s="7"/>
      <c r="C45" s="22"/>
      <c r="D45" s="22"/>
      <c r="E45" s="23"/>
      <c r="F45" s="23"/>
      <c r="G45" s="24"/>
      <c r="H45" s="24"/>
      <c r="I45" s="24"/>
      <c r="J45" s="24"/>
      <c r="K45" s="23"/>
      <c r="L45" s="23"/>
    </row>
    <row r="50" spans="2:12" x14ac:dyDescent="0.25">
      <c r="B50" s="57" t="s">
        <v>29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</row>
    <row r="51" spans="2:12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2:12" x14ac:dyDescent="0.25">
      <c r="B52" s="61" t="s">
        <v>24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2:12" x14ac:dyDescent="0.25">
      <c r="B53" s="59" t="s">
        <v>0</v>
      </c>
      <c r="C53" s="60" t="s">
        <v>1</v>
      </c>
      <c r="D53" s="60"/>
      <c r="E53" s="60" t="s">
        <v>2</v>
      </c>
      <c r="F53" s="60"/>
      <c r="G53" s="60" t="s">
        <v>3</v>
      </c>
      <c r="H53" s="60"/>
      <c r="I53" s="60" t="s">
        <v>4</v>
      </c>
      <c r="J53" s="60"/>
      <c r="K53" s="60" t="s">
        <v>5</v>
      </c>
      <c r="L53" s="60"/>
    </row>
    <row r="54" spans="2:12" x14ac:dyDescent="0.25">
      <c r="B54" s="59"/>
      <c r="C54" s="14" t="s">
        <v>6</v>
      </c>
      <c r="D54" s="14" t="s">
        <v>7</v>
      </c>
      <c r="E54" s="14" t="s">
        <v>6</v>
      </c>
      <c r="F54" s="14" t="s">
        <v>7</v>
      </c>
      <c r="G54" s="14" t="s">
        <v>6</v>
      </c>
      <c r="H54" s="14" t="s">
        <v>7</v>
      </c>
      <c r="I54" s="14" t="s">
        <v>6</v>
      </c>
      <c r="J54" s="14" t="s">
        <v>7</v>
      </c>
      <c r="K54" s="14" t="s">
        <v>6</v>
      </c>
      <c r="L54" s="14" t="s">
        <v>7</v>
      </c>
    </row>
    <row r="55" spans="2:12" x14ac:dyDescent="0.25">
      <c r="B55" s="1" t="s">
        <v>8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2:12" x14ac:dyDescent="0.25">
      <c r="B56" s="2" t="s">
        <v>30</v>
      </c>
      <c r="C56" s="15">
        <v>130</v>
      </c>
      <c r="D56" s="15">
        <v>140</v>
      </c>
      <c r="E56" s="15">
        <v>5.33</v>
      </c>
      <c r="F56" s="15">
        <v>5.74</v>
      </c>
      <c r="G56" s="15">
        <v>5.32</v>
      </c>
      <c r="H56" s="15">
        <v>5.73</v>
      </c>
      <c r="I56" s="15">
        <v>23.87</v>
      </c>
      <c r="J56" s="15">
        <v>25.71</v>
      </c>
      <c r="K56" s="15">
        <v>111.04</v>
      </c>
      <c r="L56" s="15">
        <v>119.6</v>
      </c>
    </row>
    <row r="57" spans="2:12" x14ac:dyDescent="0.25">
      <c r="B57" s="2" t="s">
        <v>81</v>
      </c>
      <c r="C57" s="15">
        <v>130</v>
      </c>
      <c r="D57" s="15">
        <v>200</v>
      </c>
      <c r="E57" s="15">
        <v>2.0299999999999998</v>
      </c>
      <c r="F57" s="15">
        <v>3.13</v>
      </c>
      <c r="G57" s="15">
        <v>1.5</v>
      </c>
      <c r="H57" s="15">
        <v>2.31</v>
      </c>
      <c r="I57" s="15">
        <v>13.3</v>
      </c>
      <c r="J57" s="15">
        <v>20.46</v>
      </c>
      <c r="K57" s="15">
        <v>75.87</v>
      </c>
      <c r="L57" s="15">
        <v>116.73</v>
      </c>
    </row>
    <row r="58" spans="2:12" x14ac:dyDescent="0.25">
      <c r="B58" s="18" t="s">
        <v>17</v>
      </c>
      <c r="C58" s="15">
        <v>25</v>
      </c>
      <c r="D58" s="15">
        <v>35</v>
      </c>
      <c r="E58" s="15">
        <v>1.61</v>
      </c>
      <c r="F58" s="15">
        <v>2.25</v>
      </c>
      <c r="G58" s="15">
        <v>2.3199999999999998</v>
      </c>
      <c r="H58" s="15">
        <v>3.25</v>
      </c>
      <c r="I58" s="15">
        <v>13.34</v>
      </c>
      <c r="J58" s="15">
        <v>17.28</v>
      </c>
      <c r="K58" s="15">
        <v>75.78</v>
      </c>
      <c r="L58" s="15">
        <v>106.09</v>
      </c>
    </row>
    <row r="59" spans="2:12" x14ac:dyDescent="0.25">
      <c r="B59" s="3" t="s">
        <v>11</v>
      </c>
      <c r="C59" s="17">
        <v>0.23</v>
      </c>
      <c r="D59" s="17">
        <v>0.24</v>
      </c>
      <c r="E59" s="14">
        <f>E56+E57+E58</f>
        <v>8.9699999999999989</v>
      </c>
      <c r="F59" s="49">
        <f t="shared" ref="F59:L59" si="5">F56+F57+F58</f>
        <v>11.120000000000001</v>
      </c>
      <c r="G59" s="49">
        <f t="shared" si="5"/>
        <v>9.14</v>
      </c>
      <c r="H59" s="49">
        <f t="shared" si="5"/>
        <v>11.290000000000001</v>
      </c>
      <c r="I59" s="49">
        <f t="shared" si="5"/>
        <v>50.510000000000005</v>
      </c>
      <c r="J59" s="49">
        <f t="shared" si="5"/>
        <v>63.45</v>
      </c>
      <c r="K59" s="49">
        <f t="shared" si="5"/>
        <v>262.69000000000005</v>
      </c>
      <c r="L59" s="49">
        <f t="shared" si="5"/>
        <v>342.41999999999996</v>
      </c>
    </row>
    <row r="60" spans="2:12" x14ac:dyDescent="0.25">
      <c r="B60" s="1" t="s">
        <v>12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2:12" x14ac:dyDescent="0.25">
      <c r="B61" s="41" t="s">
        <v>119</v>
      </c>
      <c r="C61" s="32">
        <v>40</v>
      </c>
      <c r="D61" s="32">
        <v>50</v>
      </c>
      <c r="E61" s="19">
        <v>0.56000000000000005</v>
      </c>
      <c r="F61" s="19">
        <v>0.71</v>
      </c>
      <c r="G61" s="19">
        <v>3.24</v>
      </c>
      <c r="H61" s="19">
        <v>4.05</v>
      </c>
      <c r="I61" s="19">
        <v>2.68</v>
      </c>
      <c r="J61" s="19">
        <v>3.35</v>
      </c>
      <c r="K61" s="19">
        <v>42.04</v>
      </c>
      <c r="L61" s="19">
        <v>52.55</v>
      </c>
    </row>
    <row r="62" spans="2:12" x14ac:dyDescent="0.25">
      <c r="B62" s="36" t="s">
        <v>120</v>
      </c>
      <c r="C62" s="19" t="s">
        <v>73</v>
      </c>
      <c r="D62" s="19" t="s">
        <v>74</v>
      </c>
      <c r="E62" s="15">
        <v>1.25</v>
      </c>
      <c r="F62" s="15">
        <v>1.71</v>
      </c>
      <c r="G62" s="15">
        <v>2.63</v>
      </c>
      <c r="H62" s="15">
        <v>4.16</v>
      </c>
      <c r="I62" s="15">
        <v>9.06</v>
      </c>
      <c r="J62" s="15">
        <v>10.95</v>
      </c>
      <c r="K62" s="15">
        <v>70.819999999999993</v>
      </c>
      <c r="L62" s="15">
        <v>94.43</v>
      </c>
    </row>
    <row r="63" spans="2:12" x14ac:dyDescent="0.25">
      <c r="B63" s="41" t="s">
        <v>108</v>
      </c>
      <c r="C63" s="32">
        <v>80</v>
      </c>
      <c r="D63" s="32">
        <v>80</v>
      </c>
      <c r="E63" s="15">
        <v>6.16</v>
      </c>
      <c r="F63" s="15">
        <v>6.16</v>
      </c>
      <c r="G63" s="15">
        <v>5.15</v>
      </c>
      <c r="H63" s="15">
        <v>5.15</v>
      </c>
      <c r="I63" s="15">
        <v>7.9</v>
      </c>
      <c r="J63" s="15">
        <v>7.9</v>
      </c>
      <c r="K63" s="15">
        <v>105</v>
      </c>
      <c r="L63" s="15">
        <v>105</v>
      </c>
    </row>
    <row r="64" spans="2:12" x14ac:dyDescent="0.25">
      <c r="B64" s="4" t="s">
        <v>37</v>
      </c>
      <c r="C64" s="32">
        <v>100</v>
      </c>
      <c r="D64" s="32">
        <v>130</v>
      </c>
      <c r="E64" s="15">
        <v>1.92</v>
      </c>
      <c r="F64" s="15">
        <v>2.5</v>
      </c>
      <c r="G64" s="15">
        <v>3.06</v>
      </c>
      <c r="H64" s="15">
        <v>3.98</v>
      </c>
      <c r="I64" s="15">
        <v>13.19</v>
      </c>
      <c r="J64" s="15">
        <v>17.149999999999999</v>
      </c>
      <c r="K64" s="15">
        <v>85.79</v>
      </c>
      <c r="L64" s="15">
        <v>111.53</v>
      </c>
    </row>
    <row r="65" spans="2:12" x14ac:dyDescent="0.25">
      <c r="B65" s="4" t="s">
        <v>77</v>
      </c>
      <c r="C65" s="32">
        <v>130</v>
      </c>
      <c r="D65" s="32">
        <v>200</v>
      </c>
      <c r="E65" s="15">
        <v>0.25</v>
      </c>
      <c r="F65" s="15">
        <v>0.38</v>
      </c>
      <c r="G65" s="15">
        <v>0</v>
      </c>
      <c r="H65" s="15">
        <v>0</v>
      </c>
      <c r="I65" s="15">
        <v>15.9</v>
      </c>
      <c r="J65" s="15">
        <v>24.56</v>
      </c>
      <c r="K65" s="15">
        <v>62.27</v>
      </c>
      <c r="L65" s="15">
        <v>95.8</v>
      </c>
    </row>
    <row r="66" spans="2:12" x14ac:dyDescent="0.25">
      <c r="B66" s="2" t="s">
        <v>14</v>
      </c>
      <c r="C66" s="15">
        <v>40</v>
      </c>
      <c r="D66" s="15">
        <v>60</v>
      </c>
      <c r="E66" s="15">
        <v>2.64</v>
      </c>
      <c r="F66" s="15">
        <v>3.96</v>
      </c>
      <c r="G66" s="15">
        <v>0.48</v>
      </c>
      <c r="H66" s="15">
        <v>0.72</v>
      </c>
      <c r="I66" s="15">
        <v>13.36</v>
      </c>
      <c r="J66" s="15">
        <v>20.04</v>
      </c>
      <c r="K66" s="15">
        <v>69.599999999999994</v>
      </c>
      <c r="L66" s="15">
        <v>104.4</v>
      </c>
    </row>
    <row r="67" spans="2:12" x14ac:dyDescent="0.25">
      <c r="B67" s="3" t="s">
        <v>11</v>
      </c>
      <c r="C67" s="17">
        <v>0.33</v>
      </c>
      <c r="D67" s="17">
        <v>0.33</v>
      </c>
      <c r="E67" s="14">
        <f>E61+E62+E63+E64+E65+E66</f>
        <v>12.780000000000001</v>
      </c>
      <c r="F67" s="49">
        <f t="shared" ref="F67:L67" si="6">F61+F62+F63+F64+F65+F66</f>
        <v>15.420000000000002</v>
      </c>
      <c r="G67" s="49">
        <f t="shared" si="6"/>
        <v>14.56</v>
      </c>
      <c r="H67" s="49">
        <f t="shared" si="6"/>
        <v>18.059999999999999</v>
      </c>
      <c r="I67" s="49">
        <f t="shared" si="6"/>
        <v>62.089999999999996</v>
      </c>
      <c r="J67" s="49">
        <f t="shared" si="6"/>
        <v>83.949999999999989</v>
      </c>
      <c r="K67" s="49">
        <f t="shared" si="6"/>
        <v>435.52</v>
      </c>
      <c r="L67" s="49">
        <f t="shared" si="6"/>
        <v>563.71</v>
      </c>
    </row>
    <row r="68" spans="2:12" x14ac:dyDescent="0.25">
      <c r="B68" s="1" t="s">
        <v>15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2:12" x14ac:dyDescent="0.25">
      <c r="B69" s="4" t="s">
        <v>86</v>
      </c>
      <c r="C69" s="32" t="s">
        <v>84</v>
      </c>
      <c r="D69" s="32" t="s">
        <v>85</v>
      </c>
      <c r="E69" s="15">
        <v>5.52</v>
      </c>
      <c r="F69" s="15">
        <v>6.21</v>
      </c>
      <c r="G69" s="15">
        <v>5.14</v>
      </c>
      <c r="H69" s="15">
        <v>5.78</v>
      </c>
      <c r="I69" s="15">
        <v>24.89</v>
      </c>
      <c r="J69" s="15">
        <v>31.37</v>
      </c>
      <c r="K69" s="15">
        <v>181.86</v>
      </c>
      <c r="L69" s="15">
        <v>204.59</v>
      </c>
    </row>
    <row r="70" spans="2:12" x14ac:dyDescent="0.25">
      <c r="B70" s="6" t="s">
        <v>66</v>
      </c>
      <c r="C70" s="25">
        <v>150</v>
      </c>
      <c r="D70" s="25">
        <v>200</v>
      </c>
      <c r="E70" s="25">
        <v>1.05</v>
      </c>
      <c r="F70" s="25">
        <v>1.4</v>
      </c>
      <c r="G70" s="25">
        <v>0.15</v>
      </c>
      <c r="H70" s="25">
        <v>0.2</v>
      </c>
      <c r="I70" s="25">
        <v>19.8</v>
      </c>
      <c r="J70" s="25">
        <v>26.4</v>
      </c>
      <c r="K70" s="25">
        <v>90</v>
      </c>
      <c r="L70" s="25">
        <v>120</v>
      </c>
    </row>
    <row r="71" spans="2:12" x14ac:dyDescent="0.25">
      <c r="B71" s="2" t="s">
        <v>10</v>
      </c>
      <c r="C71" s="15">
        <v>15</v>
      </c>
      <c r="D71" s="15">
        <v>25</v>
      </c>
      <c r="E71" s="15">
        <v>0.12</v>
      </c>
      <c r="F71" s="15">
        <v>0.2</v>
      </c>
      <c r="G71" s="15">
        <v>0.02</v>
      </c>
      <c r="H71" s="15">
        <v>0.03</v>
      </c>
      <c r="I71" s="15">
        <v>11.97</v>
      </c>
      <c r="J71" s="15">
        <v>19.95</v>
      </c>
      <c r="K71" s="15">
        <v>48.9</v>
      </c>
      <c r="L71" s="15">
        <v>81.5</v>
      </c>
    </row>
    <row r="72" spans="2:12" x14ac:dyDescent="0.25">
      <c r="B72" s="2" t="s">
        <v>20</v>
      </c>
      <c r="C72" s="15">
        <v>100</v>
      </c>
      <c r="D72" s="15">
        <v>140</v>
      </c>
      <c r="E72" s="15">
        <v>0.4</v>
      </c>
      <c r="F72" s="15">
        <v>0.56000000000000005</v>
      </c>
      <c r="G72" s="15">
        <v>0.4</v>
      </c>
      <c r="H72" s="15">
        <v>0.56000000000000005</v>
      </c>
      <c r="I72" s="15">
        <v>9.8000000000000007</v>
      </c>
      <c r="J72" s="15">
        <v>13.72</v>
      </c>
      <c r="K72" s="15">
        <v>47</v>
      </c>
      <c r="L72" s="15">
        <v>65.8</v>
      </c>
    </row>
    <row r="73" spans="2:12" x14ac:dyDescent="0.25">
      <c r="B73" s="3" t="s">
        <v>11</v>
      </c>
      <c r="C73" s="17">
        <v>0.27</v>
      </c>
      <c r="D73" s="17">
        <v>0.28000000000000003</v>
      </c>
      <c r="E73" s="14">
        <f>E69+E70+E71+E72</f>
        <v>7.09</v>
      </c>
      <c r="F73" s="49">
        <f t="shared" ref="F73:L73" si="7">F69+F70+F71+F72</f>
        <v>8.3699999999999992</v>
      </c>
      <c r="G73" s="49">
        <f t="shared" si="7"/>
        <v>5.71</v>
      </c>
      <c r="H73" s="49">
        <f t="shared" si="7"/>
        <v>6.57</v>
      </c>
      <c r="I73" s="49">
        <f t="shared" si="7"/>
        <v>66.459999999999994</v>
      </c>
      <c r="J73" s="49">
        <f t="shared" si="7"/>
        <v>91.44</v>
      </c>
      <c r="K73" s="49">
        <f t="shared" si="7"/>
        <v>367.76</v>
      </c>
      <c r="L73" s="49">
        <f t="shared" si="7"/>
        <v>471.89000000000004</v>
      </c>
    </row>
    <row r="74" spans="2:12" x14ac:dyDescent="0.25">
      <c r="B74" s="1" t="s">
        <v>19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2:12" x14ac:dyDescent="0.25">
      <c r="B75" s="2" t="s">
        <v>28</v>
      </c>
      <c r="C75" s="15">
        <v>40</v>
      </c>
      <c r="D75" s="15">
        <v>55</v>
      </c>
      <c r="E75" s="15">
        <v>4.7699999999999996</v>
      </c>
      <c r="F75" s="15">
        <v>6.56</v>
      </c>
      <c r="G75" s="15">
        <v>3.48</v>
      </c>
      <c r="H75" s="15">
        <v>4.79</v>
      </c>
      <c r="I75" s="15">
        <v>18.600000000000001</v>
      </c>
      <c r="J75" s="15">
        <v>25.32</v>
      </c>
      <c r="K75" s="15">
        <v>84.07</v>
      </c>
      <c r="L75" s="15">
        <v>115.59</v>
      </c>
    </row>
    <row r="76" spans="2:12" x14ac:dyDescent="0.25">
      <c r="B76" s="2" t="s">
        <v>68</v>
      </c>
      <c r="C76" s="19">
        <v>80</v>
      </c>
      <c r="D76" s="19">
        <v>90</v>
      </c>
      <c r="E76" s="19">
        <v>1.79</v>
      </c>
      <c r="F76" s="19">
        <v>2.0099999999999998</v>
      </c>
      <c r="G76" s="19">
        <v>7.67</v>
      </c>
      <c r="H76" s="19">
        <v>8.6300000000000008</v>
      </c>
      <c r="I76" s="19">
        <v>4.2</v>
      </c>
      <c r="J76" s="19">
        <v>4.8499999999999996</v>
      </c>
      <c r="K76" s="19">
        <v>131.84</v>
      </c>
      <c r="L76" s="19">
        <v>148.32</v>
      </c>
    </row>
    <row r="77" spans="2:12" x14ac:dyDescent="0.25">
      <c r="B77" s="2" t="s">
        <v>75</v>
      </c>
      <c r="C77" s="15">
        <v>150</v>
      </c>
      <c r="D77" s="15">
        <v>200</v>
      </c>
      <c r="E77" s="15">
        <v>2.36</v>
      </c>
      <c r="F77" s="15">
        <v>3.15</v>
      </c>
      <c r="G77" s="15">
        <v>1.99</v>
      </c>
      <c r="H77" s="15">
        <v>2.65</v>
      </c>
      <c r="I77" s="15">
        <v>12.66</v>
      </c>
      <c r="J77" s="15">
        <v>16.88</v>
      </c>
      <c r="K77" s="15">
        <v>79.040000000000006</v>
      </c>
      <c r="L77" s="15">
        <v>105.38</v>
      </c>
    </row>
    <row r="78" spans="2:12" x14ac:dyDescent="0.25">
      <c r="B78" s="3" t="s">
        <v>11</v>
      </c>
      <c r="C78" s="17">
        <v>0.15</v>
      </c>
      <c r="D78" s="17">
        <v>0.13</v>
      </c>
      <c r="E78" s="14">
        <f>E75+E76+E77</f>
        <v>8.92</v>
      </c>
      <c r="F78" s="49">
        <f t="shared" ref="F78:K78" si="8">F75+F76+F77</f>
        <v>11.72</v>
      </c>
      <c r="G78" s="49">
        <f t="shared" si="8"/>
        <v>13.14</v>
      </c>
      <c r="H78" s="49">
        <f t="shared" si="8"/>
        <v>16.07</v>
      </c>
      <c r="I78" s="49">
        <f t="shared" si="8"/>
        <v>35.46</v>
      </c>
      <c r="J78" s="49">
        <f t="shared" si="8"/>
        <v>47.05</v>
      </c>
      <c r="K78" s="49">
        <f t="shared" si="8"/>
        <v>294.95</v>
      </c>
      <c r="L78" s="49">
        <f>L75+L76+L77</f>
        <v>369.28999999999996</v>
      </c>
    </row>
    <row r="79" spans="2:12" x14ac:dyDescent="0.25">
      <c r="B79" s="3" t="s">
        <v>21</v>
      </c>
      <c r="C79" s="17">
        <v>1</v>
      </c>
      <c r="D79" s="17">
        <v>1</v>
      </c>
      <c r="E79" s="14">
        <f>E59+E67+E73+E78</f>
        <v>37.76</v>
      </c>
      <c r="F79" s="49">
        <f t="shared" ref="F79:L79" si="9">F59+F67+F73+F78</f>
        <v>46.63</v>
      </c>
      <c r="G79" s="49">
        <f t="shared" si="9"/>
        <v>42.550000000000004</v>
      </c>
      <c r="H79" s="49">
        <f t="shared" si="9"/>
        <v>51.99</v>
      </c>
      <c r="I79" s="49">
        <f t="shared" si="9"/>
        <v>214.52</v>
      </c>
      <c r="J79" s="49">
        <f t="shared" si="9"/>
        <v>285.89</v>
      </c>
      <c r="K79" s="49">
        <f t="shared" si="9"/>
        <v>1360.92</v>
      </c>
      <c r="L79" s="49">
        <f t="shared" si="9"/>
        <v>1747.31</v>
      </c>
    </row>
    <row r="80" spans="2:12" x14ac:dyDescent="0.25">
      <c r="B80" s="3" t="s">
        <v>22</v>
      </c>
      <c r="C80" s="26"/>
      <c r="D80" s="26"/>
      <c r="E80" s="14">
        <v>1</v>
      </c>
      <c r="F80" s="14">
        <v>1</v>
      </c>
      <c r="G80" s="13">
        <f>G79/E79</f>
        <v>1.1268538135593222</v>
      </c>
      <c r="H80" s="13">
        <f>H79/F79</f>
        <v>1.1149474587175638</v>
      </c>
      <c r="I80" s="13">
        <f>I79/E79</f>
        <v>5.6811440677966107</v>
      </c>
      <c r="J80" s="13">
        <f>J79/F79</f>
        <v>6.1310315247694609</v>
      </c>
      <c r="K80" s="14"/>
      <c r="L80" s="14"/>
    </row>
    <row r="81" spans="2:12" x14ac:dyDescent="0.25">
      <c r="B81" s="7"/>
      <c r="C81" s="46"/>
      <c r="D81" s="46"/>
      <c r="E81" s="23"/>
      <c r="F81" s="23"/>
      <c r="G81" s="24"/>
      <c r="H81" s="24"/>
      <c r="I81" s="24"/>
      <c r="J81" s="24"/>
      <c r="K81" s="23"/>
      <c r="L81" s="23"/>
    </row>
    <row r="82" spans="2:12" x14ac:dyDescent="0.25">
      <c r="B82" s="7"/>
      <c r="C82" s="46"/>
      <c r="D82" s="46"/>
      <c r="E82" s="23"/>
      <c r="F82" s="23"/>
      <c r="G82" s="24"/>
      <c r="H82" s="24"/>
      <c r="I82" s="24"/>
      <c r="J82" s="24"/>
      <c r="K82" s="23"/>
      <c r="L82" s="23"/>
    </row>
    <row r="83" spans="2:12" x14ac:dyDescent="0.25">
      <c r="B83" s="7"/>
      <c r="C83" s="46"/>
      <c r="D83" s="46"/>
      <c r="E83" s="23"/>
      <c r="F83" s="23"/>
      <c r="G83" s="24"/>
      <c r="H83" s="24"/>
      <c r="I83" s="24"/>
      <c r="J83" s="24"/>
      <c r="K83" s="23"/>
      <c r="L83" s="23"/>
    </row>
    <row r="84" spans="2:12" x14ac:dyDescent="0.25">
      <c r="B84" s="7"/>
      <c r="C84" s="46"/>
      <c r="D84" s="46"/>
      <c r="E84" s="23"/>
      <c r="F84" s="23"/>
      <c r="G84" s="24"/>
      <c r="H84" s="24"/>
      <c r="I84" s="24"/>
      <c r="J84" s="24"/>
      <c r="K84" s="23"/>
      <c r="L84" s="23"/>
    </row>
    <row r="85" spans="2:12" x14ac:dyDescent="0.25">
      <c r="B85" s="7"/>
      <c r="C85" s="46"/>
      <c r="D85" s="46"/>
      <c r="E85" s="23"/>
      <c r="F85" s="23"/>
      <c r="G85" s="24"/>
      <c r="H85" s="24"/>
      <c r="I85" s="24"/>
      <c r="J85" s="24"/>
      <c r="K85" s="23"/>
      <c r="L85" s="23"/>
    </row>
    <row r="86" spans="2:12" x14ac:dyDescent="0.25">
      <c r="B86" s="7"/>
      <c r="C86" s="46"/>
      <c r="D86" s="46"/>
      <c r="E86" s="23"/>
      <c r="F86" s="23"/>
      <c r="G86" s="24"/>
      <c r="H86" s="24"/>
      <c r="I86" s="24"/>
      <c r="J86" s="24"/>
      <c r="K86" s="23"/>
      <c r="L86" s="23"/>
    </row>
    <row r="87" spans="2:12" x14ac:dyDescent="0.25">
      <c r="B87" s="7"/>
      <c r="C87" s="46"/>
      <c r="D87" s="46"/>
      <c r="E87" s="23"/>
      <c r="F87" s="23"/>
      <c r="G87" s="24"/>
      <c r="H87" s="24"/>
      <c r="I87" s="24"/>
      <c r="J87" s="24"/>
      <c r="K87" s="23"/>
      <c r="L87" s="23"/>
    </row>
    <row r="88" spans="2:12" x14ac:dyDescent="0.25">
      <c r="B88" s="7"/>
      <c r="C88" s="46"/>
      <c r="D88" s="46"/>
      <c r="E88" s="23"/>
      <c r="F88" s="23"/>
      <c r="G88" s="24"/>
      <c r="H88" s="24"/>
      <c r="I88" s="24"/>
      <c r="J88" s="24"/>
      <c r="K88" s="23"/>
      <c r="L88" s="23"/>
    </row>
    <row r="89" spans="2:12" x14ac:dyDescent="0.25">
      <c r="B89" s="7"/>
      <c r="C89" s="46"/>
      <c r="D89" s="46"/>
      <c r="E89" s="23"/>
      <c r="F89" s="23"/>
      <c r="G89" s="24"/>
      <c r="H89" s="24"/>
      <c r="I89" s="24"/>
      <c r="J89" s="24"/>
      <c r="K89" s="23"/>
      <c r="L89" s="23"/>
    </row>
    <row r="90" spans="2:12" x14ac:dyDescent="0.25">
      <c r="B90" s="7"/>
      <c r="C90" s="46"/>
      <c r="D90" s="46"/>
      <c r="E90" s="23"/>
      <c r="F90" s="23"/>
      <c r="G90" s="24"/>
      <c r="H90" s="24"/>
      <c r="I90" s="24"/>
      <c r="J90" s="24"/>
      <c r="K90" s="23"/>
      <c r="L90" s="23"/>
    </row>
    <row r="91" spans="2:12" x14ac:dyDescent="0.25">
      <c r="B91" s="7"/>
      <c r="C91" s="46"/>
      <c r="D91" s="46"/>
      <c r="E91" s="23"/>
      <c r="F91" s="23"/>
      <c r="G91" s="24"/>
      <c r="H91" s="24"/>
      <c r="I91" s="24"/>
      <c r="J91" s="24"/>
      <c r="K91" s="23"/>
      <c r="L91" s="23"/>
    </row>
    <row r="92" spans="2:12" x14ac:dyDescent="0.25">
      <c r="B92" s="7"/>
      <c r="C92" s="46"/>
      <c r="D92" s="46"/>
      <c r="E92" s="23"/>
      <c r="F92" s="23"/>
      <c r="G92" s="24"/>
      <c r="H92" s="24"/>
      <c r="I92" s="24"/>
      <c r="J92" s="24"/>
      <c r="K92" s="23"/>
      <c r="L92" s="23"/>
    </row>
    <row r="93" spans="2:12" x14ac:dyDescent="0.25">
      <c r="B93" s="7"/>
      <c r="C93" s="46"/>
      <c r="D93" s="46"/>
      <c r="E93" s="23"/>
      <c r="F93" s="23"/>
      <c r="G93" s="24"/>
      <c r="H93" s="24"/>
      <c r="I93" s="24"/>
      <c r="J93" s="24"/>
      <c r="K93" s="23"/>
      <c r="L93" s="23"/>
    </row>
    <row r="94" spans="2:12" x14ac:dyDescent="0.25">
      <c r="B94" s="7"/>
      <c r="C94" s="46"/>
      <c r="D94" s="46"/>
      <c r="E94" s="23"/>
      <c r="F94" s="23"/>
      <c r="G94" s="24"/>
      <c r="H94" s="24"/>
      <c r="I94" s="24"/>
      <c r="J94" s="24"/>
      <c r="K94" s="23"/>
      <c r="L94" s="23"/>
    </row>
    <row r="95" spans="2:12" x14ac:dyDescent="0.25">
      <c r="B95" s="7"/>
      <c r="C95" s="46"/>
      <c r="D95" s="46"/>
      <c r="E95" s="23"/>
      <c r="F95" s="23"/>
      <c r="G95" s="24"/>
      <c r="H95" s="24"/>
      <c r="I95" s="24"/>
      <c r="J95" s="24"/>
      <c r="K95" s="23"/>
      <c r="L95" s="23"/>
    </row>
    <row r="96" spans="2:12" x14ac:dyDescent="0.25">
      <c r="B96" s="7"/>
      <c r="C96" s="46"/>
      <c r="D96" s="46"/>
      <c r="E96" s="23"/>
      <c r="F96" s="23"/>
      <c r="G96" s="24"/>
      <c r="H96" s="24"/>
      <c r="I96" s="24"/>
      <c r="J96" s="24"/>
      <c r="K96" s="23"/>
      <c r="L96" s="23"/>
    </row>
    <row r="97" spans="2:12" x14ac:dyDescent="0.25">
      <c r="B97" s="7"/>
      <c r="C97" s="46"/>
      <c r="D97" s="46"/>
      <c r="E97" s="23"/>
      <c r="F97" s="23"/>
      <c r="G97" s="24"/>
      <c r="H97" s="24"/>
      <c r="I97" s="24"/>
      <c r="J97" s="24"/>
      <c r="K97" s="23"/>
      <c r="L97" s="23"/>
    </row>
    <row r="98" spans="2:12" x14ac:dyDescent="0.25">
      <c r="B98" s="7"/>
      <c r="C98" s="46"/>
      <c r="D98" s="46"/>
      <c r="E98" s="23"/>
      <c r="F98" s="23"/>
      <c r="G98" s="24"/>
      <c r="H98" s="24"/>
      <c r="I98" s="24"/>
      <c r="J98" s="24"/>
      <c r="K98" s="23"/>
      <c r="L98" s="23"/>
    </row>
    <row r="99" spans="2:12" x14ac:dyDescent="0.25">
      <c r="B99" s="63" t="s">
        <v>36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</row>
    <row r="100" spans="2:12" x14ac:dyDescent="0.25">
      <c r="B100" s="61" t="s">
        <v>24</v>
      </c>
      <c r="C100" s="61"/>
      <c r="D100" s="61"/>
      <c r="E100" s="61"/>
      <c r="F100" s="61"/>
      <c r="G100" s="61"/>
      <c r="H100" s="61"/>
      <c r="I100" s="61"/>
      <c r="J100" s="61"/>
      <c r="K100" s="61"/>
      <c r="L100" s="61"/>
    </row>
    <row r="101" spans="2:12" x14ac:dyDescent="0.25">
      <c r="B101" s="59" t="s">
        <v>0</v>
      </c>
      <c r="C101" s="60" t="s">
        <v>1</v>
      </c>
      <c r="D101" s="60"/>
      <c r="E101" s="60" t="s">
        <v>2</v>
      </c>
      <c r="F101" s="60"/>
      <c r="G101" s="60" t="s">
        <v>3</v>
      </c>
      <c r="H101" s="60"/>
      <c r="I101" s="60" t="s">
        <v>4</v>
      </c>
      <c r="J101" s="60"/>
      <c r="K101" s="60" t="s">
        <v>5</v>
      </c>
      <c r="L101" s="60"/>
    </row>
    <row r="102" spans="2:12" x14ac:dyDescent="0.25">
      <c r="B102" s="59"/>
      <c r="C102" s="14" t="s">
        <v>6</v>
      </c>
      <c r="D102" s="14" t="s">
        <v>7</v>
      </c>
      <c r="E102" s="14" t="s">
        <v>6</v>
      </c>
      <c r="F102" s="14" t="s">
        <v>7</v>
      </c>
      <c r="G102" s="14" t="s">
        <v>6</v>
      </c>
      <c r="H102" s="14" t="s">
        <v>7</v>
      </c>
      <c r="I102" s="14" t="s">
        <v>6</v>
      </c>
      <c r="J102" s="14" t="s">
        <v>7</v>
      </c>
      <c r="K102" s="14" t="s">
        <v>6</v>
      </c>
      <c r="L102" s="14" t="s">
        <v>7</v>
      </c>
    </row>
    <row r="103" spans="2:12" x14ac:dyDescent="0.25">
      <c r="B103" s="1" t="s">
        <v>8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2:12" x14ac:dyDescent="0.25">
      <c r="B104" s="47" t="s">
        <v>121</v>
      </c>
      <c r="C104" s="15" t="s">
        <v>99</v>
      </c>
      <c r="D104" s="15" t="s">
        <v>104</v>
      </c>
      <c r="E104" s="15">
        <v>3.72</v>
      </c>
      <c r="F104" s="15">
        <v>5.58</v>
      </c>
      <c r="G104" s="15">
        <v>6.89</v>
      </c>
      <c r="H104" s="15">
        <v>10.33</v>
      </c>
      <c r="I104" s="15">
        <v>0.7</v>
      </c>
      <c r="J104" s="15">
        <v>1.05</v>
      </c>
      <c r="K104" s="15">
        <v>81.239999999999995</v>
      </c>
      <c r="L104" s="15">
        <v>121.86</v>
      </c>
    </row>
    <row r="105" spans="2:12" x14ac:dyDescent="0.25">
      <c r="B105" s="2" t="s">
        <v>25</v>
      </c>
      <c r="C105" s="15">
        <v>100</v>
      </c>
      <c r="D105" s="15">
        <v>130</v>
      </c>
      <c r="E105" s="15">
        <v>3.4</v>
      </c>
      <c r="F105" s="15">
        <v>4.4000000000000004</v>
      </c>
      <c r="G105" s="15">
        <v>3.93</v>
      </c>
      <c r="H105" s="15">
        <v>5.07</v>
      </c>
      <c r="I105" s="15">
        <v>13.43</v>
      </c>
      <c r="J105" s="15">
        <v>17.399999999999999</v>
      </c>
      <c r="K105" s="15">
        <v>103.95</v>
      </c>
      <c r="L105" s="15">
        <v>134.61000000000001</v>
      </c>
    </row>
    <row r="106" spans="2:12" x14ac:dyDescent="0.25">
      <c r="B106" s="2" t="s">
        <v>31</v>
      </c>
      <c r="C106" s="32">
        <v>150</v>
      </c>
      <c r="D106" s="15">
        <v>200</v>
      </c>
      <c r="E106" s="15">
        <v>2.5299999999999998</v>
      </c>
      <c r="F106" s="15">
        <v>3.45</v>
      </c>
      <c r="G106" s="15">
        <v>2.11</v>
      </c>
      <c r="H106" s="15">
        <v>2.73</v>
      </c>
      <c r="I106" s="15">
        <v>17.420000000000002</v>
      </c>
      <c r="J106" s="15">
        <v>22.65</v>
      </c>
      <c r="K106" s="15">
        <v>96.53</v>
      </c>
      <c r="L106" s="15">
        <v>130.82</v>
      </c>
    </row>
    <row r="107" spans="2:12" x14ac:dyDescent="0.25">
      <c r="B107" s="2" t="s">
        <v>32</v>
      </c>
      <c r="C107" s="15">
        <v>25</v>
      </c>
      <c r="D107" s="15">
        <v>35</v>
      </c>
      <c r="E107" s="15">
        <v>2.2599999999999998</v>
      </c>
      <c r="F107" s="15">
        <v>3.16</v>
      </c>
      <c r="G107" s="15">
        <v>3.32</v>
      </c>
      <c r="H107" s="15">
        <v>4.6500000000000004</v>
      </c>
      <c r="I107" s="15">
        <v>10.66</v>
      </c>
      <c r="J107" s="15">
        <v>14.95</v>
      </c>
      <c r="K107" s="15">
        <v>81.459999999999994</v>
      </c>
      <c r="L107" s="15">
        <v>114.05</v>
      </c>
    </row>
    <row r="108" spans="2:12" x14ac:dyDescent="0.25">
      <c r="B108" s="3" t="s">
        <v>11</v>
      </c>
      <c r="C108" s="17">
        <v>0.19</v>
      </c>
      <c r="D108" s="17">
        <v>0.19</v>
      </c>
      <c r="E108" s="14">
        <f>E104+E105+E106+E107</f>
        <v>11.91</v>
      </c>
      <c r="F108" s="49">
        <f t="shared" ref="F108:L108" si="10">F104+F105+F106+F107</f>
        <v>16.59</v>
      </c>
      <c r="G108" s="49">
        <f t="shared" si="10"/>
        <v>16.25</v>
      </c>
      <c r="H108" s="49">
        <f t="shared" si="10"/>
        <v>22.78</v>
      </c>
      <c r="I108" s="49">
        <f t="shared" si="10"/>
        <v>42.21</v>
      </c>
      <c r="J108" s="49">
        <f t="shared" si="10"/>
        <v>56.05</v>
      </c>
      <c r="K108" s="49">
        <f t="shared" si="10"/>
        <v>363.18</v>
      </c>
      <c r="L108" s="49">
        <f t="shared" si="10"/>
        <v>501.34000000000003</v>
      </c>
    </row>
    <row r="109" spans="2:12" x14ac:dyDescent="0.25">
      <c r="B109" s="1" t="s">
        <v>12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2:12" x14ac:dyDescent="0.25">
      <c r="B110" s="37" t="s">
        <v>100</v>
      </c>
      <c r="C110" s="15">
        <v>150</v>
      </c>
      <c r="D110" s="15"/>
      <c r="E110" s="15">
        <v>1.35</v>
      </c>
      <c r="F110" s="15"/>
      <c r="G110" s="15">
        <v>1.33</v>
      </c>
      <c r="H110" s="15"/>
      <c r="I110" s="15">
        <v>10.79</v>
      </c>
      <c r="J110" s="15"/>
      <c r="K110" s="15">
        <v>59.42</v>
      </c>
      <c r="L110" s="15"/>
    </row>
    <row r="111" spans="2:12" x14ac:dyDescent="0.25">
      <c r="B111" s="37" t="s">
        <v>157</v>
      </c>
      <c r="C111" s="15"/>
      <c r="D111" s="15" t="s">
        <v>94</v>
      </c>
      <c r="E111" s="15"/>
      <c r="F111" s="15">
        <v>6.09</v>
      </c>
      <c r="G111" s="15"/>
      <c r="H111" s="15">
        <v>3.47</v>
      </c>
      <c r="I111" s="15"/>
      <c r="J111" s="15">
        <v>14.01</v>
      </c>
      <c r="K111" s="15"/>
      <c r="L111" s="15">
        <v>114.33</v>
      </c>
    </row>
    <row r="112" spans="2:12" x14ac:dyDescent="0.25">
      <c r="B112" s="4" t="s">
        <v>122</v>
      </c>
      <c r="C112" s="15" t="s">
        <v>123</v>
      </c>
      <c r="D112" s="15"/>
      <c r="E112" s="15">
        <v>8.6199999999999992</v>
      </c>
      <c r="F112" s="15"/>
      <c r="G112" s="15">
        <v>11.45</v>
      </c>
      <c r="H112" s="15"/>
      <c r="I112" s="15">
        <v>5.74</v>
      </c>
      <c r="J112" s="15"/>
      <c r="K112" s="15">
        <v>148.19999999999999</v>
      </c>
      <c r="L112" s="15"/>
    </row>
    <row r="113" spans="2:12" x14ac:dyDescent="0.25">
      <c r="B113" s="4" t="s">
        <v>59</v>
      </c>
      <c r="C113" s="15"/>
      <c r="D113" s="15">
        <v>80</v>
      </c>
      <c r="E113" s="15"/>
      <c r="F113" s="15">
        <v>10.34</v>
      </c>
      <c r="G113" s="15"/>
      <c r="H113" s="15">
        <v>12.36</v>
      </c>
      <c r="I113" s="15"/>
      <c r="J113" s="15">
        <v>11.67</v>
      </c>
      <c r="K113" s="15"/>
      <c r="L113" s="15">
        <v>211.03</v>
      </c>
    </row>
    <row r="114" spans="2:12" x14ac:dyDescent="0.25">
      <c r="B114" s="4" t="s">
        <v>103</v>
      </c>
      <c r="C114" s="15">
        <v>100</v>
      </c>
      <c r="D114" s="15">
        <v>130</v>
      </c>
      <c r="E114" s="15">
        <v>2.46</v>
      </c>
      <c r="F114" s="15">
        <v>3.19</v>
      </c>
      <c r="G114" s="15">
        <v>3.47</v>
      </c>
      <c r="H114" s="15">
        <v>4.54</v>
      </c>
      <c r="I114" s="15">
        <v>10.3</v>
      </c>
      <c r="J114" s="15">
        <v>13.46</v>
      </c>
      <c r="K114" s="15">
        <v>84.75</v>
      </c>
      <c r="L114" s="15">
        <v>110.89</v>
      </c>
    </row>
    <row r="115" spans="2:12" x14ac:dyDescent="0.25">
      <c r="B115" s="4" t="s">
        <v>33</v>
      </c>
      <c r="C115" s="15">
        <v>150</v>
      </c>
      <c r="D115" s="15">
        <v>180</v>
      </c>
      <c r="E115" s="15">
        <v>0.12</v>
      </c>
      <c r="F115" s="15">
        <v>0.14000000000000001</v>
      </c>
      <c r="G115" s="15">
        <v>0.12</v>
      </c>
      <c r="H115" s="15">
        <v>0.14000000000000001</v>
      </c>
      <c r="I115" s="15">
        <v>17.91</v>
      </c>
      <c r="J115" s="15">
        <v>21.49</v>
      </c>
      <c r="K115" s="15">
        <v>73.95</v>
      </c>
      <c r="L115" s="15">
        <v>88.74</v>
      </c>
    </row>
    <row r="116" spans="2:12" x14ac:dyDescent="0.25">
      <c r="B116" s="2" t="s">
        <v>14</v>
      </c>
      <c r="C116" s="15">
        <v>40</v>
      </c>
      <c r="D116" s="15">
        <v>60</v>
      </c>
      <c r="E116" s="15">
        <v>2.64</v>
      </c>
      <c r="F116" s="15">
        <v>3.96</v>
      </c>
      <c r="G116" s="15">
        <v>0.48</v>
      </c>
      <c r="H116" s="15">
        <v>0.72</v>
      </c>
      <c r="I116" s="15">
        <v>13.36</v>
      </c>
      <c r="J116" s="15">
        <v>20.04</v>
      </c>
      <c r="K116" s="15">
        <v>69.599999999999994</v>
      </c>
      <c r="L116" s="15">
        <v>104.4</v>
      </c>
    </row>
    <row r="117" spans="2:12" x14ac:dyDescent="0.25">
      <c r="B117" s="3" t="s">
        <v>11</v>
      </c>
      <c r="C117" s="17">
        <v>0.28999999999999998</v>
      </c>
      <c r="D117" s="17">
        <v>0.3</v>
      </c>
      <c r="E117" s="14">
        <f>E110+E111+E112+E113+E114+E115+E116</f>
        <v>15.19</v>
      </c>
      <c r="F117" s="49">
        <f t="shared" ref="F117:L117" si="11">F110+F111+F112+F113+F114+F115+F116</f>
        <v>23.720000000000002</v>
      </c>
      <c r="G117" s="49">
        <f t="shared" si="11"/>
        <v>16.850000000000001</v>
      </c>
      <c r="H117" s="49">
        <f t="shared" si="11"/>
        <v>21.23</v>
      </c>
      <c r="I117" s="49">
        <f t="shared" si="11"/>
        <v>58.1</v>
      </c>
      <c r="J117" s="49">
        <f t="shared" si="11"/>
        <v>80.669999999999987</v>
      </c>
      <c r="K117" s="49">
        <f t="shared" si="11"/>
        <v>435.91999999999996</v>
      </c>
      <c r="L117" s="49">
        <f t="shared" si="11"/>
        <v>629.39</v>
      </c>
    </row>
    <row r="118" spans="2:12" x14ac:dyDescent="0.25">
      <c r="B118" s="1" t="s">
        <v>15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2:12" x14ac:dyDescent="0.25">
      <c r="B119" s="40" t="s">
        <v>87</v>
      </c>
      <c r="C119" s="15" t="s">
        <v>88</v>
      </c>
      <c r="D119" s="15" t="s">
        <v>89</v>
      </c>
      <c r="E119" s="15">
        <v>15.99</v>
      </c>
      <c r="F119" s="15">
        <v>17.28</v>
      </c>
      <c r="G119" s="15">
        <v>11.18</v>
      </c>
      <c r="H119" s="15">
        <v>12.08</v>
      </c>
      <c r="I119" s="15">
        <v>16.66</v>
      </c>
      <c r="J119" s="15">
        <v>18</v>
      </c>
      <c r="K119" s="15">
        <v>236.48</v>
      </c>
      <c r="L119" s="15">
        <v>255.55</v>
      </c>
    </row>
    <row r="120" spans="2:12" x14ac:dyDescent="0.25">
      <c r="B120" s="37" t="s">
        <v>16</v>
      </c>
      <c r="C120" s="32">
        <v>150</v>
      </c>
      <c r="D120" s="32">
        <v>180</v>
      </c>
      <c r="E120" s="19">
        <v>3.97</v>
      </c>
      <c r="F120" s="19">
        <v>4.76</v>
      </c>
      <c r="G120" s="19">
        <v>3.48</v>
      </c>
      <c r="H120" s="19">
        <v>4.18</v>
      </c>
      <c r="I120" s="19">
        <v>6.74</v>
      </c>
      <c r="J120" s="19">
        <v>8.09</v>
      </c>
      <c r="K120" s="19">
        <v>74.08</v>
      </c>
      <c r="L120" s="19">
        <v>88.89</v>
      </c>
    </row>
    <row r="121" spans="2:12" x14ac:dyDescent="0.25">
      <c r="B121" s="12" t="s">
        <v>26</v>
      </c>
      <c r="C121" s="19">
        <v>20</v>
      </c>
      <c r="D121" s="19">
        <v>30</v>
      </c>
      <c r="E121" s="15">
        <v>2.08</v>
      </c>
      <c r="F121" s="15">
        <v>3.12</v>
      </c>
      <c r="G121" s="15">
        <v>0.68</v>
      </c>
      <c r="H121" s="15">
        <v>1.02</v>
      </c>
      <c r="I121" s="15">
        <v>9.9</v>
      </c>
      <c r="J121" s="15">
        <v>14.85</v>
      </c>
      <c r="K121" s="15">
        <v>54</v>
      </c>
      <c r="L121" s="15">
        <v>81</v>
      </c>
    </row>
    <row r="122" spans="2:12" x14ac:dyDescent="0.25">
      <c r="B122" s="2" t="s">
        <v>20</v>
      </c>
      <c r="C122" s="15">
        <v>100</v>
      </c>
      <c r="D122" s="15">
        <v>140</v>
      </c>
      <c r="E122" s="15">
        <v>0.4</v>
      </c>
      <c r="F122" s="15">
        <v>0.56000000000000005</v>
      </c>
      <c r="G122" s="15">
        <v>0.4</v>
      </c>
      <c r="H122" s="15">
        <v>0.56000000000000005</v>
      </c>
      <c r="I122" s="15">
        <v>9.8000000000000007</v>
      </c>
      <c r="J122" s="15">
        <v>13.72</v>
      </c>
      <c r="K122" s="15">
        <v>47</v>
      </c>
      <c r="L122" s="15">
        <v>65.8</v>
      </c>
    </row>
    <row r="123" spans="2:12" x14ac:dyDescent="0.25">
      <c r="B123" s="3" t="s">
        <v>11</v>
      </c>
      <c r="C123" s="17">
        <v>0.36</v>
      </c>
      <c r="D123" s="17">
        <v>0.33</v>
      </c>
      <c r="E123" s="14">
        <f>E119+E120+E121+E122</f>
        <v>22.439999999999998</v>
      </c>
      <c r="F123" s="49">
        <f t="shared" ref="F123:L123" si="12">F119+F120+F121+F122</f>
        <v>25.72</v>
      </c>
      <c r="G123" s="49">
        <f t="shared" si="12"/>
        <v>15.74</v>
      </c>
      <c r="H123" s="49">
        <f t="shared" si="12"/>
        <v>17.839999999999996</v>
      </c>
      <c r="I123" s="49">
        <f t="shared" si="12"/>
        <v>43.099999999999994</v>
      </c>
      <c r="J123" s="49">
        <f t="shared" si="12"/>
        <v>54.66</v>
      </c>
      <c r="K123" s="49">
        <f t="shared" si="12"/>
        <v>411.56</v>
      </c>
      <c r="L123" s="49">
        <f t="shared" si="12"/>
        <v>491.24</v>
      </c>
    </row>
    <row r="124" spans="2:12" x14ac:dyDescent="0.25">
      <c r="B124" s="1" t="s">
        <v>19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2:12" x14ac:dyDescent="0.25">
      <c r="B125" s="47" t="s">
        <v>158</v>
      </c>
      <c r="C125" s="15">
        <v>100</v>
      </c>
      <c r="D125" s="18"/>
      <c r="E125" s="15">
        <v>2.2999999999999998</v>
      </c>
      <c r="F125" s="15"/>
      <c r="G125" s="15">
        <v>3.02</v>
      </c>
      <c r="H125" s="15"/>
      <c r="I125" s="15">
        <v>13.06</v>
      </c>
      <c r="J125" s="15"/>
      <c r="K125" s="15">
        <v>96.07</v>
      </c>
      <c r="L125" s="15"/>
    </row>
    <row r="126" spans="2:12" x14ac:dyDescent="0.25">
      <c r="B126" s="4" t="s">
        <v>34</v>
      </c>
      <c r="C126" s="15"/>
      <c r="D126" s="15">
        <v>115</v>
      </c>
      <c r="E126" s="15"/>
      <c r="F126" s="15">
        <v>2.56</v>
      </c>
      <c r="G126" s="15"/>
      <c r="H126" s="15">
        <v>12.5</v>
      </c>
      <c r="I126" s="15"/>
      <c r="J126" s="15">
        <v>3.54</v>
      </c>
      <c r="K126" s="15"/>
      <c r="L126" s="15">
        <v>154.87</v>
      </c>
    </row>
    <row r="127" spans="2:12" x14ac:dyDescent="0.25">
      <c r="B127" s="2" t="s">
        <v>35</v>
      </c>
      <c r="C127" s="15"/>
      <c r="D127" s="15">
        <v>20</v>
      </c>
      <c r="E127" s="15"/>
      <c r="F127" s="15">
        <v>1.22</v>
      </c>
      <c r="G127" s="15"/>
      <c r="H127" s="15">
        <v>1.64</v>
      </c>
      <c r="I127" s="15"/>
      <c r="J127" s="15">
        <v>3.68</v>
      </c>
      <c r="K127" s="15"/>
      <c r="L127" s="15">
        <v>41.2</v>
      </c>
    </row>
    <row r="128" spans="2:12" x14ac:dyDescent="0.25">
      <c r="B128" s="2" t="s">
        <v>112</v>
      </c>
      <c r="C128" s="15">
        <v>150</v>
      </c>
      <c r="D128" s="15">
        <v>200</v>
      </c>
      <c r="E128" s="15">
        <v>0.06</v>
      </c>
      <c r="F128" s="15">
        <v>0.08</v>
      </c>
      <c r="G128" s="15">
        <v>0.01</v>
      </c>
      <c r="H128" s="15">
        <v>0.01</v>
      </c>
      <c r="I128" s="15">
        <v>13.68</v>
      </c>
      <c r="J128" s="15">
        <v>18.23</v>
      </c>
      <c r="K128" s="15">
        <v>53.39</v>
      </c>
      <c r="L128" s="15">
        <v>71.19</v>
      </c>
    </row>
    <row r="129" spans="2:12" x14ac:dyDescent="0.25">
      <c r="B129" s="3" t="s">
        <v>11</v>
      </c>
      <c r="C129" s="17">
        <v>0.14000000000000001</v>
      </c>
      <c r="D129" s="17">
        <v>0.16</v>
      </c>
      <c r="E129" s="14">
        <f>E125+E126+E127+E128</f>
        <v>2.36</v>
      </c>
      <c r="F129" s="54">
        <f t="shared" ref="F129:L129" si="13">F125+F126+F127+F128</f>
        <v>3.8600000000000003</v>
      </c>
      <c r="G129" s="54">
        <f t="shared" si="13"/>
        <v>3.03</v>
      </c>
      <c r="H129" s="54">
        <f t="shared" si="13"/>
        <v>14.15</v>
      </c>
      <c r="I129" s="54">
        <f t="shared" si="13"/>
        <v>26.740000000000002</v>
      </c>
      <c r="J129" s="54">
        <f t="shared" si="13"/>
        <v>25.450000000000003</v>
      </c>
      <c r="K129" s="54">
        <f t="shared" si="13"/>
        <v>149.45999999999998</v>
      </c>
      <c r="L129" s="54">
        <f t="shared" si="13"/>
        <v>267.26</v>
      </c>
    </row>
    <row r="130" spans="2:12" x14ac:dyDescent="0.25">
      <c r="B130" s="3" t="s">
        <v>21</v>
      </c>
      <c r="C130" s="17">
        <v>1</v>
      </c>
      <c r="D130" s="17">
        <v>1</v>
      </c>
      <c r="E130" s="14">
        <f>E108+E117+E123+E129</f>
        <v>51.9</v>
      </c>
      <c r="F130" s="49">
        <f>F108+F117+F123+F129</f>
        <v>69.89</v>
      </c>
      <c r="G130" s="49">
        <f>G108+G117+G123+G129</f>
        <v>51.870000000000005</v>
      </c>
      <c r="H130" s="49">
        <f>H108+H117+H123+H129</f>
        <v>76</v>
      </c>
      <c r="I130" s="49">
        <f>I108+I117+I123+I129</f>
        <v>170.15</v>
      </c>
      <c r="J130" s="49">
        <f>J108+J117+J123+J129</f>
        <v>216.82999999999998</v>
      </c>
      <c r="K130" s="49">
        <f>K108+K117+K123+K129</f>
        <v>1360.12</v>
      </c>
      <c r="L130" s="49">
        <f>L108+L117+L123+L129</f>
        <v>1889.23</v>
      </c>
    </row>
    <row r="131" spans="2:12" x14ac:dyDescent="0.25">
      <c r="B131" s="3" t="s">
        <v>22</v>
      </c>
      <c r="C131" s="18"/>
      <c r="D131" s="18"/>
      <c r="E131" s="14">
        <v>1</v>
      </c>
      <c r="F131" s="14">
        <v>1</v>
      </c>
      <c r="G131" s="13">
        <f>G130/E130</f>
        <v>0.99942196531791916</v>
      </c>
      <c r="H131" s="13">
        <f>H130/F130</f>
        <v>1.0874230934325368</v>
      </c>
      <c r="I131" s="13">
        <f>I130/E130</f>
        <v>3.2784200385356455</v>
      </c>
      <c r="J131" s="13">
        <f>J130/F130</f>
        <v>3.1024467019602229</v>
      </c>
      <c r="K131" s="14"/>
      <c r="L131" s="14"/>
    </row>
    <row r="132" spans="2:12" x14ac:dyDescent="0.25">
      <c r="B132" s="7"/>
      <c r="C132" s="22"/>
      <c r="D132" s="22"/>
      <c r="E132" s="23"/>
      <c r="F132" s="23"/>
      <c r="G132" s="24"/>
      <c r="H132" s="24"/>
      <c r="I132" s="24"/>
      <c r="J132" s="24"/>
      <c r="K132" s="23"/>
      <c r="L132" s="23"/>
    </row>
    <row r="133" spans="2:12" x14ac:dyDescent="0.25">
      <c r="B133" s="7"/>
      <c r="C133" s="22"/>
      <c r="D133" s="22"/>
      <c r="E133" s="23"/>
      <c r="F133" s="23"/>
      <c r="G133" s="24"/>
      <c r="H133" s="24"/>
      <c r="I133" s="24"/>
      <c r="J133" s="24"/>
      <c r="K133" s="23"/>
      <c r="L133" s="23"/>
    </row>
    <row r="134" spans="2:12" x14ac:dyDescent="0.25">
      <c r="B134" s="7"/>
      <c r="C134" s="22"/>
      <c r="D134" s="22"/>
      <c r="E134" s="23"/>
      <c r="F134" s="23"/>
      <c r="G134" s="24"/>
      <c r="H134" s="24"/>
      <c r="I134" s="24"/>
      <c r="J134" s="24"/>
      <c r="K134" s="23"/>
      <c r="L134" s="23"/>
    </row>
    <row r="135" spans="2:12" x14ac:dyDescent="0.25">
      <c r="B135" s="7"/>
      <c r="C135" s="22"/>
      <c r="D135" s="22"/>
      <c r="E135" s="23"/>
      <c r="F135" s="23"/>
      <c r="G135" s="24"/>
      <c r="H135" s="24"/>
      <c r="I135" s="24"/>
      <c r="J135" s="24"/>
      <c r="K135" s="23"/>
      <c r="L135" s="23"/>
    </row>
    <row r="136" spans="2:12" x14ac:dyDescent="0.25">
      <c r="B136" s="7"/>
      <c r="C136" s="22"/>
      <c r="D136" s="22"/>
      <c r="E136" s="23"/>
      <c r="F136" s="23"/>
      <c r="G136" s="24"/>
      <c r="H136" s="24"/>
      <c r="I136" s="24"/>
      <c r="J136" s="24"/>
      <c r="K136" s="23"/>
      <c r="L136" s="23"/>
    </row>
    <row r="137" spans="2:12" x14ac:dyDescent="0.25">
      <c r="B137" s="7"/>
      <c r="C137" s="22"/>
      <c r="D137" s="22"/>
      <c r="E137" s="23"/>
      <c r="F137" s="23"/>
      <c r="G137" s="24"/>
      <c r="H137" s="24"/>
      <c r="I137" s="24"/>
      <c r="J137" s="24"/>
      <c r="K137" s="23"/>
      <c r="L137" s="23"/>
    </row>
    <row r="138" spans="2:12" x14ac:dyDescent="0.25">
      <c r="B138" s="7"/>
      <c r="C138" s="22"/>
      <c r="D138" s="22"/>
      <c r="E138" s="23"/>
      <c r="F138" s="23"/>
      <c r="G138" s="24"/>
      <c r="H138" s="24"/>
      <c r="I138" s="24"/>
      <c r="J138" s="24"/>
      <c r="K138" s="23"/>
      <c r="L138" s="23"/>
    </row>
    <row r="139" spans="2:12" x14ac:dyDescent="0.25">
      <c r="B139" s="7"/>
      <c r="C139" s="22"/>
      <c r="D139" s="22"/>
      <c r="E139" s="23"/>
      <c r="F139" s="23"/>
      <c r="G139" s="24"/>
      <c r="H139" s="24"/>
      <c r="I139" s="24"/>
      <c r="J139" s="24"/>
      <c r="K139" s="23"/>
      <c r="L139" s="23"/>
    </row>
    <row r="140" spans="2:12" x14ac:dyDescent="0.25">
      <c r="B140" s="7"/>
      <c r="C140" s="22"/>
      <c r="D140" s="22"/>
      <c r="E140" s="23"/>
      <c r="F140" s="23"/>
      <c r="G140" s="24"/>
      <c r="H140" s="24"/>
      <c r="I140" s="24"/>
      <c r="J140" s="24"/>
      <c r="K140" s="23"/>
      <c r="L140" s="23"/>
    </row>
    <row r="141" spans="2:12" x14ac:dyDescent="0.25">
      <c r="B141" s="7"/>
      <c r="C141" s="22"/>
      <c r="D141" s="22"/>
      <c r="E141" s="23"/>
      <c r="F141" s="23"/>
      <c r="G141" s="24"/>
      <c r="H141" s="24"/>
      <c r="I141" s="24"/>
      <c r="J141" s="24"/>
      <c r="K141" s="23"/>
      <c r="L141" s="23"/>
    </row>
    <row r="142" spans="2:12" x14ac:dyDescent="0.25">
      <c r="B142" s="7"/>
      <c r="C142" s="22"/>
      <c r="D142" s="22"/>
      <c r="E142" s="23"/>
      <c r="F142" s="23"/>
      <c r="G142" s="24"/>
      <c r="H142" s="24"/>
      <c r="I142" s="24"/>
      <c r="J142" s="24"/>
      <c r="K142" s="23"/>
      <c r="L142" s="23"/>
    </row>
    <row r="143" spans="2:12" x14ac:dyDescent="0.25">
      <c r="B143" s="7"/>
      <c r="C143" s="22"/>
      <c r="D143" s="22"/>
      <c r="E143" s="23"/>
      <c r="F143" s="23"/>
      <c r="G143" s="24"/>
      <c r="H143" s="24"/>
      <c r="I143" s="24"/>
      <c r="J143" s="24"/>
      <c r="K143" s="23"/>
      <c r="L143" s="23"/>
    </row>
    <row r="144" spans="2:12" x14ac:dyDescent="0.25">
      <c r="B144" s="7"/>
      <c r="C144" s="22"/>
      <c r="D144" s="22"/>
      <c r="E144" s="23"/>
      <c r="F144" s="23"/>
      <c r="G144" s="24"/>
      <c r="H144" s="24"/>
      <c r="I144" s="24"/>
      <c r="J144" s="24"/>
      <c r="K144" s="23"/>
      <c r="L144" s="23"/>
    </row>
    <row r="145" spans="2:12" x14ac:dyDescent="0.25">
      <c r="B145" s="7"/>
      <c r="C145" s="22"/>
      <c r="D145" s="22"/>
      <c r="E145" s="23"/>
      <c r="F145" s="23"/>
      <c r="G145" s="24"/>
      <c r="H145" s="24"/>
      <c r="I145" s="24"/>
      <c r="J145" s="24"/>
      <c r="K145" s="23"/>
      <c r="L145" s="23"/>
    </row>
    <row r="146" spans="2:12" x14ac:dyDescent="0.25">
      <c r="B146" s="7"/>
      <c r="C146" s="22"/>
      <c r="D146" s="22"/>
      <c r="E146" s="23"/>
      <c r="F146" s="23"/>
      <c r="G146" s="24"/>
      <c r="H146" s="24"/>
      <c r="I146" s="24"/>
      <c r="J146" s="24"/>
      <c r="K146" s="23"/>
      <c r="L146" s="23"/>
    </row>
    <row r="148" spans="2:12" x14ac:dyDescent="0.25">
      <c r="B148" s="8"/>
      <c r="C148" s="28"/>
      <c r="D148" s="28"/>
      <c r="E148" s="28"/>
      <c r="F148" s="28"/>
      <c r="G148" s="28"/>
      <c r="H148" s="28"/>
      <c r="I148" s="28"/>
      <c r="J148" s="28"/>
      <c r="K148" s="28"/>
      <c r="L148" s="28"/>
    </row>
    <row r="149" spans="2:12" x14ac:dyDescent="0.25">
      <c r="B149" s="57" t="s">
        <v>39</v>
      </c>
      <c r="C149" s="57"/>
      <c r="D149" s="57"/>
      <c r="E149" s="57"/>
      <c r="F149" s="57"/>
      <c r="G149" s="57"/>
      <c r="H149" s="57"/>
      <c r="I149" s="57"/>
      <c r="J149" s="57"/>
      <c r="K149" s="57"/>
      <c r="L149" s="57"/>
    </row>
    <row r="150" spans="2:12" x14ac:dyDescent="0.25">
      <c r="B150" s="61" t="s">
        <v>24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</row>
    <row r="151" spans="2:12" x14ac:dyDescent="0.25">
      <c r="B151" s="59" t="s">
        <v>0</v>
      </c>
      <c r="C151" s="60" t="s">
        <v>1</v>
      </c>
      <c r="D151" s="60"/>
      <c r="E151" s="60" t="s">
        <v>2</v>
      </c>
      <c r="F151" s="60"/>
      <c r="G151" s="60" t="s">
        <v>3</v>
      </c>
      <c r="H151" s="60"/>
      <c r="I151" s="60" t="s">
        <v>4</v>
      </c>
      <c r="J151" s="60"/>
      <c r="K151" s="60" t="s">
        <v>5</v>
      </c>
      <c r="L151" s="60"/>
    </row>
    <row r="152" spans="2:12" x14ac:dyDescent="0.25">
      <c r="B152" s="59"/>
      <c r="C152" s="14" t="s">
        <v>6</v>
      </c>
      <c r="D152" s="14" t="s">
        <v>7</v>
      </c>
      <c r="E152" s="14" t="s">
        <v>6</v>
      </c>
      <c r="F152" s="14" t="s">
        <v>7</v>
      </c>
      <c r="G152" s="14" t="s">
        <v>6</v>
      </c>
      <c r="H152" s="14" t="s">
        <v>7</v>
      </c>
      <c r="I152" s="14" t="s">
        <v>6</v>
      </c>
      <c r="J152" s="14" t="s">
        <v>7</v>
      </c>
      <c r="K152" s="14" t="s">
        <v>6</v>
      </c>
      <c r="L152" s="14" t="s">
        <v>7</v>
      </c>
    </row>
    <row r="153" spans="2:12" x14ac:dyDescent="0.25">
      <c r="B153" s="1" t="s">
        <v>8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2:12" x14ac:dyDescent="0.25">
      <c r="B154" s="31" t="s">
        <v>82</v>
      </c>
      <c r="C154" s="15">
        <v>130</v>
      </c>
      <c r="D154" s="15">
        <v>140</v>
      </c>
      <c r="E154" s="15">
        <v>6.45</v>
      </c>
      <c r="F154" s="15">
        <v>6.95</v>
      </c>
      <c r="G154" s="15">
        <v>5.57</v>
      </c>
      <c r="H154" s="15">
        <v>5.99</v>
      </c>
      <c r="I154" s="15">
        <v>25.2</v>
      </c>
      <c r="J154" s="15">
        <v>27.14</v>
      </c>
      <c r="K154" s="15">
        <v>177.18</v>
      </c>
      <c r="L154" s="15">
        <v>190.81</v>
      </c>
    </row>
    <row r="155" spans="2:12" x14ac:dyDescent="0.25">
      <c r="B155" s="2" t="s">
        <v>124</v>
      </c>
      <c r="C155" s="15">
        <v>150</v>
      </c>
      <c r="D155" s="15">
        <v>200</v>
      </c>
      <c r="E155" s="15">
        <v>2.36</v>
      </c>
      <c r="F155" s="15">
        <v>3.15</v>
      </c>
      <c r="G155" s="15">
        <v>1.99</v>
      </c>
      <c r="H155" s="15">
        <v>2.65</v>
      </c>
      <c r="I155" s="15">
        <v>12.66</v>
      </c>
      <c r="J155" s="15">
        <v>16.88</v>
      </c>
      <c r="K155" s="15">
        <v>79.040000000000006</v>
      </c>
      <c r="L155" s="15">
        <v>105.38</v>
      </c>
    </row>
    <row r="156" spans="2:12" x14ac:dyDescent="0.25">
      <c r="B156" s="18" t="s">
        <v>27</v>
      </c>
      <c r="C156" s="15">
        <v>25</v>
      </c>
      <c r="D156" s="15">
        <v>35</v>
      </c>
      <c r="E156" s="15">
        <v>3.51</v>
      </c>
      <c r="F156" s="15">
        <v>4.0999999999999996</v>
      </c>
      <c r="G156" s="15">
        <v>5.27</v>
      </c>
      <c r="H156" s="15">
        <v>6.14</v>
      </c>
      <c r="I156" s="15">
        <v>8.69</v>
      </c>
      <c r="J156" s="15">
        <v>10.130000000000001</v>
      </c>
      <c r="K156" s="15">
        <v>97.86</v>
      </c>
      <c r="L156" s="15">
        <v>114.17</v>
      </c>
    </row>
    <row r="157" spans="2:12" x14ac:dyDescent="0.25">
      <c r="B157" s="3" t="s">
        <v>11</v>
      </c>
      <c r="C157" s="17">
        <v>0.24</v>
      </c>
      <c r="D157" s="17">
        <v>0.24</v>
      </c>
      <c r="E157" s="14">
        <f>E154+E155+E156</f>
        <v>12.32</v>
      </c>
      <c r="F157" s="49">
        <f t="shared" ref="F157:L157" si="14">F154+F155+F156</f>
        <v>14.2</v>
      </c>
      <c r="G157" s="49">
        <f t="shared" si="14"/>
        <v>12.83</v>
      </c>
      <c r="H157" s="49">
        <f t="shared" si="14"/>
        <v>14.780000000000001</v>
      </c>
      <c r="I157" s="49">
        <f t="shared" si="14"/>
        <v>46.55</v>
      </c>
      <c r="J157" s="49">
        <f t="shared" si="14"/>
        <v>54.15</v>
      </c>
      <c r="K157" s="49">
        <f t="shared" si="14"/>
        <v>354.08000000000004</v>
      </c>
      <c r="L157" s="49">
        <f t="shared" si="14"/>
        <v>410.36</v>
      </c>
    </row>
    <row r="158" spans="2:12" x14ac:dyDescent="0.25">
      <c r="B158" s="1" t="s">
        <v>12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 spans="2:12" x14ac:dyDescent="0.25">
      <c r="B159" s="41" t="s">
        <v>125</v>
      </c>
      <c r="C159" s="19">
        <v>40</v>
      </c>
      <c r="D159" s="19">
        <v>50</v>
      </c>
      <c r="E159" s="15">
        <v>0.74</v>
      </c>
      <c r="F159" s="15">
        <v>0.93</v>
      </c>
      <c r="G159" s="15">
        <v>2.84</v>
      </c>
      <c r="H159" s="15">
        <v>3.55</v>
      </c>
      <c r="I159" s="15">
        <v>2.69</v>
      </c>
      <c r="J159" s="15">
        <v>3.36</v>
      </c>
      <c r="K159" s="15">
        <v>39.24</v>
      </c>
      <c r="L159" s="15">
        <v>49.05</v>
      </c>
    </row>
    <row r="160" spans="2:12" x14ac:dyDescent="0.25">
      <c r="B160" s="37" t="s">
        <v>126</v>
      </c>
      <c r="C160" s="32" t="s">
        <v>73</v>
      </c>
      <c r="D160" s="32" t="s">
        <v>74</v>
      </c>
      <c r="E160" s="15">
        <v>1.02</v>
      </c>
      <c r="F160" s="15">
        <v>1.37</v>
      </c>
      <c r="G160" s="15">
        <v>1.7</v>
      </c>
      <c r="H160" s="15">
        <v>3.72</v>
      </c>
      <c r="I160" s="15">
        <v>6.81</v>
      </c>
      <c r="J160" s="15">
        <v>9.1</v>
      </c>
      <c r="K160" s="15">
        <v>49.61</v>
      </c>
      <c r="L160" s="15">
        <v>79.61</v>
      </c>
    </row>
    <row r="161" spans="2:12" x14ac:dyDescent="0.25">
      <c r="B161" s="37" t="s">
        <v>127</v>
      </c>
      <c r="C161" s="32">
        <v>50</v>
      </c>
      <c r="D161" s="32">
        <v>60</v>
      </c>
      <c r="E161" s="15">
        <v>6.47</v>
      </c>
      <c r="F161" s="15">
        <v>7.76</v>
      </c>
      <c r="G161" s="15">
        <v>2.97</v>
      </c>
      <c r="H161" s="15">
        <v>3.56</v>
      </c>
      <c r="I161" s="15">
        <v>3.74</v>
      </c>
      <c r="J161" s="15">
        <v>4.49</v>
      </c>
      <c r="K161" s="15">
        <v>68.98</v>
      </c>
      <c r="L161" s="15">
        <v>82.78</v>
      </c>
    </row>
    <row r="162" spans="2:12" x14ac:dyDescent="0.25">
      <c r="B162" s="34" t="s">
        <v>37</v>
      </c>
      <c r="C162" s="32">
        <v>100</v>
      </c>
      <c r="D162" s="32">
        <v>130</v>
      </c>
      <c r="E162" s="15">
        <v>1.92</v>
      </c>
      <c r="F162" s="15">
        <v>2.5</v>
      </c>
      <c r="G162" s="15">
        <v>3.06</v>
      </c>
      <c r="H162" s="15">
        <v>3.98</v>
      </c>
      <c r="I162" s="15">
        <v>13.19</v>
      </c>
      <c r="J162" s="15">
        <v>17.149999999999999</v>
      </c>
      <c r="K162" s="15">
        <v>85.79</v>
      </c>
      <c r="L162" s="15">
        <v>111.53</v>
      </c>
    </row>
    <row r="163" spans="2:12" x14ac:dyDescent="0.25">
      <c r="B163" s="33" t="s">
        <v>76</v>
      </c>
      <c r="C163" s="44">
        <v>130</v>
      </c>
      <c r="D163" s="44">
        <v>200</v>
      </c>
      <c r="E163" s="15">
        <v>0.21</v>
      </c>
      <c r="F163" s="15">
        <v>0.32</v>
      </c>
      <c r="G163" s="15">
        <v>0</v>
      </c>
      <c r="H163" s="15">
        <v>0</v>
      </c>
      <c r="I163" s="15">
        <v>15.31</v>
      </c>
      <c r="J163" s="15">
        <v>23.55</v>
      </c>
      <c r="K163" s="15">
        <v>59.48</v>
      </c>
      <c r="L163" s="15">
        <v>91.51</v>
      </c>
    </row>
    <row r="164" spans="2:12" ht="17.25" customHeight="1" x14ac:dyDescent="0.25">
      <c r="B164" s="2" t="s">
        <v>14</v>
      </c>
      <c r="C164" s="15">
        <v>40</v>
      </c>
      <c r="D164" s="15">
        <v>60</v>
      </c>
      <c r="E164" s="15">
        <v>2.64</v>
      </c>
      <c r="F164" s="15">
        <v>3.96</v>
      </c>
      <c r="G164" s="15">
        <v>0.48</v>
      </c>
      <c r="H164" s="15">
        <v>0.72</v>
      </c>
      <c r="I164" s="15">
        <v>13.36</v>
      </c>
      <c r="J164" s="15">
        <v>20.04</v>
      </c>
      <c r="K164" s="15">
        <v>69.599999999999994</v>
      </c>
      <c r="L164" s="15">
        <v>104.4</v>
      </c>
    </row>
    <row r="165" spans="2:12" ht="17.25" customHeight="1" x14ac:dyDescent="0.25">
      <c r="B165" s="3" t="s">
        <v>11</v>
      </c>
      <c r="C165" s="17">
        <v>0.3</v>
      </c>
      <c r="D165" s="17">
        <v>0.31</v>
      </c>
      <c r="E165" s="14">
        <f>E159+E160+E161+E162+E163+E164</f>
        <v>13.000000000000002</v>
      </c>
      <c r="F165" s="49">
        <f t="shared" ref="F165:L165" si="15">F159+F160+F161+F162+F163+F164</f>
        <v>16.84</v>
      </c>
      <c r="G165" s="49">
        <f t="shared" si="15"/>
        <v>11.05</v>
      </c>
      <c r="H165" s="49">
        <f t="shared" si="15"/>
        <v>15.530000000000001</v>
      </c>
      <c r="I165" s="49">
        <f t="shared" si="15"/>
        <v>55.1</v>
      </c>
      <c r="J165" s="49">
        <f t="shared" si="15"/>
        <v>77.69</v>
      </c>
      <c r="K165" s="49">
        <f t="shared" si="15"/>
        <v>372.70000000000005</v>
      </c>
      <c r="L165" s="49">
        <f t="shared" si="15"/>
        <v>518.88</v>
      </c>
    </row>
    <row r="166" spans="2:12" x14ac:dyDescent="0.25">
      <c r="B166" s="1" t="s">
        <v>15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</row>
    <row r="167" spans="2:12" x14ac:dyDescent="0.25">
      <c r="B167" s="37" t="s">
        <v>128</v>
      </c>
      <c r="C167" s="32">
        <v>130</v>
      </c>
      <c r="D167" s="32">
        <v>150</v>
      </c>
      <c r="E167" s="15">
        <v>7.94</v>
      </c>
      <c r="F167" s="15">
        <v>9.16</v>
      </c>
      <c r="G167" s="15">
        <v>8.8699999999999992</v>
      </c>
      <c r="H167" s="15">
        <v>10.23</v>
      </c>
      <c r="I167" s="15">
        <v>11.44</v>
      </c>
      <c r="J167" s="15">
        <v>13.2</v>
      </c>
      <c r="K167" s="15">
        <v>162.11000000000001</v>
      </c>
      <c r="L167" s="15">
        <v>187.05</v>
      </c>
    </row>
    <row r="168" spans="2:12" x14ac:dyDescent="0.25">
      <c r="B168" s="2" t="s">
        <v>14</v>
      </c>
      <c r="C168" s="15">
        <v>20</v>
      </c>
      <c r="D168" s="15">
        <v>20</v>
      </c>
      <c r="E168" s="15">
        <v>1.32</v>
      </c>
      <c r="F168" s="15">
        <v>1.32</v>
      </c>
      <c r="G168" s="15">
        <v>0.24</v>
      </c>
      <c r="H168" s="15">
        <v>0.24</v>
      </c>
      <c r="I168" s="15">
        <v>6.68</v>
      </c>
      <c r="J168" s="15">
        <v>6.68</v>
      </c>
      <c r="K168" s="15">
        <v>34.799999999999997</v>
      </c>
      <c r="L168" s="15">
        <v>34.799999999999997</v>
      </c>
    </row>
    <row r="169" spans="2:12" x14ac:dyDescent="0.25">
      <c r="B169" s="2" t="s">
        <v>107</v>
      </c>
      <c r="C169" s="15">
        <v>130</v>
      </c>
      <c r="D169" s="15">
        <v>200</v>
      </c>
      <c r="E169" s="15">
        <v>0.02</v>
      </c>
      <c r="F169" s="15">
        <v>0.03</v>
      </c>
      <c r="G169" s="15">
        <v>0.01</v>
      </c>
      <c r="H169" s="15">
        <v>0.01</v>
      </c>
      <c r="I169" s="15">
        <v>5.86</v>
      </c>
      <c r="J169" s="15">
        <v>9.01</v>
      </c>
      <c r="K169" s="15">
        <v>92.38</v>
      </c>
      <c r="L169" s="15">
        <v>142.13</v>
      </c>
    </row>
    <row r="170" spans="2:12" x14ac:dyDescent="0.25">
      <c r="B170" s="31" t="s">
        <v>26</v>
      </c>
      <c r="C170" s="32">
        <v>20</v>
      </c>
      <c r="D170" s="32">
        <v>30</v>
      </c>
      <c r="E170" s="15">
        <v>2.08</v>
      </c>
      <c r="F170" s="15">
        <v>3.12</v>
      </c>
      <c r="G170" s="15">
        <v>0.68</v>
      </c>
      <c r="H170" s="15">
        <v>1.02</v>
      </c>
      <c r="I170" s="15">
        <v>9.9</v>
      </c>
      <c r="J170" s="15">
        <v>14.85</v>
      </c>
      <c r="K170" s="15">
        <v>54</v>
      </c>
      <c r="L170" s="15">
        <v>81</v>
      </c>
    </row>
    <row r="171" spans="2:12" x14ac:dyDescent="0.25">
      <c r="B171" s="2" t="s">
        <v>20</v>
      </c>
      <c r="C171" s="15">
        <v>100</v>
      </c>
      <c r="D171" s="15">
        <v>140</v>
      </c>
      <c r="E171" s="15">
        <v>0.4</v>
      </c>
      <c r="F171" s="15">
        <v>0.56000000000000005</v>
      </c>
      <c r="G171" s="15">
        <v>0.4</v>
      </c>
      <c r="H171" s="15">
        <v>0.56000000000000005</v>
      </c>
      <c r="I171" s="15">
        <v>9.8000000000000007</v>
      </c>
      <c r="J171" s="15">
        <v>13.72</v>
      </c>
      <c r="K171" s="15">
        <v>47</v>
      </c>
      <c r="L171" s="15">
        <v>65.8</v>
      </c>
    </row>
    <row r="172" spans="2:12" x14ac:dyDescent="0.25">
      <c r="B172" s="3" t="s">
        <v>11</v>
      </c>
      <c r="C172" s="17">
        <v>0.28999999999999998</v>
      </c>
      <c r="D172" s="17">
        <v>0.28000000000000003</v>
      </c>
      <c r="E172" s="14">
        <f>E167+E168+E169+E170+E171</f>
        <v>11.76</v>
      </c>
      <c r="F172" s="49">
        <f t="shared" ref="F172:L172" si="16">F167+F168+F169+F170+F171</f>
        <v>14.19</v>
      </c>
      <c r="G172" s="49">
        <f t="shared" si="16"/>
        <v>10.199999999999999</v>
      </c>
      <c r="H172" s="49">
        <f t="shared" si="16"/>
        <v>12.06</v>
      </c>
      <c r="I172" s="49">
        <f t="shared" si="16"/>
        <v>43.679999999999993</v>
      </c>
      <c r="J172" s="49">
        <f t="shared" si="16"/>
        <v>57.46</v>
      </c>
      <c r="K172" s="49">
        <f t="shared" si="16"/>
        <v>390.29</v>
      </c>
      <c r="L172" s="49">
        <f t="shared" si="16"/>
        <v>510.78000000000003</v>
      </c>
    </row>
    <row r="173" spans="2:12" x14ac:dyDescent="0.25">
      <c r="B173" s="1" t="s">
        <v>19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2:12" x14ac:dyDescent="0.25">
      <c r="B174" s="2" t="s">
        <v>38</v>
      </c>
      <c r="C174" s="15">
        <v>50</v>
      </c>
      <c r="D174" s="15">
        <v>50</v>
      </c>
      <c r="E174" s="15">
        <v>3.95</v>
      </c>
      <c r="F174" s="15">
        <v>3.95</v>
      </c>
      <c r="G174" s="15">
        <v>5.28</v>
      </c>
      <c r="H174" s="15">
        <v>5.28</v>
      </c>
      <c r="I174" s="15">
        <v>28.58</v>
      </c>
      <c r="J174" s="15">
        <v>28.58</v>
      </c>
      <c r="K174" s="15">
        <v>164.96</v>
      </c>
      <c r="L174" s="15">
        <v>164.96</v>
      </c>
    </row>
    <row r="175" spans="2:12" x14ac:dyDescent="0.25">
      <c r="B175" s="2" t="s">
        <v>48</v>
      </c>
      <c r="C175" s="15">
        <v>180</v>
      </c>
      <c r="D175" s="15">
        <v>180</v>
      </c>
      <c r="E175" s="15">
        <v>3.98</v>
      </c>
      <c r="F175" s="15">
        <v>3.98</v>
      </c>
      <c r="G175" s="15">
        <v>5.76</v>
      </c>
      <c r="H175" s="15">
        <v>5.76</v>
      </c>
      <c r="I175" s="15">
        <v>10.44</v>
      </c>
      <c r="J175" s="15">
        <v>10.44</v>
      </c>
      <c r="K175" s="15">
        <v>100.8</v>
      </c>
      <c r="L175" s="15">
        <v>100.8</v>
      </c>
    </row>
    <row r="176" spans="2:12" x14ac:dyDescent="0.25">
      <c r="B176" s="3" t="s">
        <v>11</v>
      </c>
      <c r="C176" s="17">
        <v>0.15</v>
      </c>
      <c r="D176" s="17">
        <v>0.15</v>
      </c>
      <c r="E176" s="14">
        <f>E174+E175</f>
        <v>7.93</v>
      </c>
      <c r="F176" s="49">
        <f t="shared" ref="F176:L176" si="17">F174+F175</f>
        <v>7.93</v>
      </c>
      <c r="G176" s="49">
        <f t="shared" si="17"/>
        <v>11.04</v>
      </c>
      <c r="H176" s="49">
        <f t="shared" si="17"/>
        <v>11.04</v>
      </c>
      <c r="I176" s="49">
        <f t="shared" si="17"/>
        <v>39.019999999999996</v>
      </c>
      <c r="J176" s="49">
        <f t="shared" si="17"/>
        <v>39.019999999999996</v>
      </c>
      <c r="K176" s="49">
        <f t="shared" si="17"/>
        <v>265.76</v>
      </c>
      <c r="L176" s="49">
        <f t="shared" si="17"/>
        <v>265.76</v>
      </c>
    </row>
    <row r="177" spans="2:12" x14ac:dyDescent="0.25">
      <c r="B177" s="3" t="s">
        <v>21</v>
      </c>
      <c r="C177" s="17">
        <v>1</v>
      </c>
      <c r="D177" s="17">
        <v>1</v>
      </c>
      <c r="E177" s="45">
        <f>E157+E165+E172+E176</f>
        <v>45.01</v>
      </c>
      <c r="F177" s="49">
        <f t="shared" ref="F177:K177" si="18">F157+F165+F172+F176</f>
        <v>53.16</v>
      </c>
      <c r="G177" s="49">
        <f t="shared" si="18"/>
        <v>45.12</v>
      </c>
      <c r="H177" s="49">
        <f t="shared" si="18"/>
        <v>53.410000000000004</v>
      </c>
      <c r="I177" s="49">
        <f t="shared" si="18"/>
        <v>184.34999999999997</v>
      </c>
      <c r="J177" s="49">
        <f t="shared" si="18"/>
        <v>228.32</v>
      </c>
      <c r="K177" s="49">
        <f t="shared" si="18"/>
        <v>1382.8300000000002</v>
      </c>
      <c r="L177" s="49">
        <f>L157+L165+L172+L176</f>
        <v>1705.78</v>
      </c>
    </row>
    <row r="178" spans="2:12" x14ac:dyDescent="0.25">
      <c r="B178" s="3" t="s">
        <v>22</v>
      </c>
      <c r="C178" s="18"/>
      <c r="D178" s="18"/>
      <c r="E178" s="14">
        <v>1</v>
      </c>
      <c r="F178" s="14">
        <v>1</v>
      </c>
      <c r="G178" s="13">
        <f>G177/E177</f>
        <v>1.0024439013552544</v>
      </c>
      <c r="H178" s="13">
        <f>H177/F177</f>
        <v>1.0047027840481566</v>
      </c>
      <c r="I178" s="13">
        <f>I177/E177</f>
        <v>4.0957564985558763</v>
      </c>
      <c r="J178" s="13">
        <f>J177/F177</f>
        <v>4.2949586155003763</v>
      </c>
      <c r="K178" s="14"/>
      <c r="L178" s="14"/>
    </row>
    <row r="198" spans="2:12" x14ac:dyDescent="0.25">
      <c r="B198" s="57" t="s">
        <v>49</v>
      </c>
      <c r="C198" s="57"/>
      <c r="D198" s="57"/>
      <c r="E198" s="57"/>
      <c r="F198" s="57"/>
      <c r="G198" s="57"/>
      <c r="H198" s="57"/>
      <c r="I198" s="57"/>
      <c r="J198" s="57"/>
      <c r="K198" s="57"/>
      <c r="L198" s="57"/>
    </row>
    <row r="199" spans="2:12" x14ac:dyDescent="0.25">
      <c r="B199" s="61" t="s">
        <v>24</v>
      </c>
      <c r="C199" s="61"/>
      <c r="D199" s="61"/>
      <c r="E199" s="61"/>
      <c r="F199" s="61"/>
      <c r="G199" s="61"/>
      <c r="H199" s="61"/>
      <c r="I199" s="61"/>
      <c r="J199" s="61"/>
      <c r="K199" s="61"/>
      <c r="L199" s="61"/>
    </row>
    <row r="200" spans="2:12" x14ac:dyDescent="0.25">
      <c r="B200" s="59" t="s">
        <v>0</v>
      </c>
      <c r="C200" s="60" t="s">
        <v>1</v>
      </c>
      <c r="D200" s="60"/>
      <c r="E200" s="60" t="s">
        <v>2</v>
      </c>
      <c r="F200" s="60"/>
      <c r="G200" s="60" t="s">
        <v>3</v>
      </c>
      <c r="H200" s="60"/>
      <c r="I200" s="60" t="s">
        <v>4</v>
      </c>
      <c r="J200" s="60"/>
      <c r="K200" s="60" t="s">
        <v>5</v>
      </c>
      <c r="L200" s="60"/>
    </row>
    <row r="201" spans="2:12" x14ac:dyDescent="0.25">
      <c r="B201" s="59"/>
      <c r="C201" s="14" t="s">
        <v>6</v>
      </c>
      <c r="D201" s="14" t="s">
        <v>7</v>
      </c>
      <c r="E201" s="14" t="s">
        <v>6</v>
      </c>
      <c r="F201" s="14" t="s">
        <v>7</v>
      </c>
      <c r="G201" s="14" t="s">
        <v>6</v>
      </c>
      <c r="H201" s="14" t="s">
        <v>7</v>
      </c>
      <c r="I201" s="14" t="s">
        <v>6</v>
      </c>
      <c r="J201" s="14" t="s">
        <v>7</v>
      </c>
      <c r="K201" s="14" t="s">
        <v>6</v>
      </c>
      <c r="L201" s="14" t="s">
        <v>7</v>
      </c>
    </row>
    <row r="202" spans="2:12" x14ac:dyDescent="0.25">
      <c r="B202" s="1" t="s">
        <v>8</v>
      </c>
      <c r="C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2:12" x14ac:dyDescent="0.25">
      <c r="B203" s="2" t="s">
        <v>40</v>
      </c>
      <c r="C203" s="15">
        <v>130</v>
      </c>
      <c r="D203" s="15">
        <v>140</v>
      </c>
      <c r="E203" s="15">
        <v>3.99</v>
      </c>
      <c r="F203" s="15">
        <v>4.3</v>
      </c>
      <c r="G203" s="15">
        <v>4.51</v>
      </c>
      <c r="H203" s="15">
        <v>4.8600000000000003</v>
      </c>
      <c r="I203" s="15">
        <v>18.39</v>
      </c>
      <c r="J203" s="15">
        <v>19.809999999999999</v>
      </c>
      <c r="K203" s="15">
        <v>131.4</v>
      </c>
      <c r="L203" s="15">
        <v>141.49</v>
      </c>
    </row>
    <row r="204" spans="2:12" x14ac:dyDescent="0.25">
      <c r="B204" s="6" t="s">
        <v>81</v>
      </c>
      <c r="C204" s="15">
        <v>130</v>
      </c>
      <c r="D204" s="15">
        <v>200</v>
      </c>
      <c r="E204" s="15">
        <v>2.29</v>
      </c>
      <c r="F204" s="15">
        <v>3.52</v>
      </c>
      <c r="G204" s="15">
        <v>1.71</v>
      </c>
      <c r="H204" s="15">
        <v>2.63</v>
      </c>
      <c r="I204" s="15">
        <v>14.77</v>
      </c>
      <c r="J204" s="15">
        <v>22.73</v>
      </c>
      <c r="K204" s="15">
        <v>84.3</v>
      </c>
      <c r="L204" s="15">
        <v>129.69</v>
      </c>
    </row>
    <row r="205" spans="2:12" x14ac:dyDescent="0.25">
      <c r="B205" s="2" t="s">
        <v>32</v>
      </c>
      <c r="C205" s="15">
        <v>25</v>
      </c>
      <c r="D205" s="15">
        <v>35</v>
      </c>
      <c r="E205" s="15">
        <v>2.2599999999999998</v>
      </c>
      <c r="F205" s="15">
        <v>3.16</v>
      </c>
      <c r="G205" s="15">
        <v>3.32</v>
      </c>
      <c r="H205" s="15">
        <v>4.6500000000000004</v>
      </c>
      <c r="I205" s="15">
        <v>10.66</v>
      </c>
      <c r="J205" s="15">
        <v>14.95</v>
      </c>
      <c r="K205" s="15">
        <v>81.459999999999994</v>
      </c>
      <c r="L205" s="15">
        <v>114.05</v>
      </c>
    </row>
    <row r="206" spans="2:12" x14ac:dyDescent="0.25">
      <c r="B206" s="3" t="s">
        <v>11</v>
      </c>
      <c r="C206" s="17">
        <v>0.22</v>
      </c>
      <c r="D206" s="17">
        <v>0.25</v>
      </c>
      <c r="E206" s="14">
        <f>E203+E204+E205</f>
        <v>8.5399999999999991</v>
      </c>
      <c r="F206" s="49">
        <f t="shared" ref="F206:L206" si="19">F203+F204+F205</f>
        <v>10.98</v>
      </c>
      <c r="G206" s="49">
        <f t="shared" si="19"/>
        <v>9.5399999999999991</v>
      </c>
      <c r="H206" s="49">
        <f t="shared" si="19"/>
        <v>12.14</v>
      </c>
      <c r="I206" s="49">
        <f t="shared" si="19"/>
        <v>43.819999999999993</v>
      </c>
      <c r="J206" s="49">
        <f t="shared" si="19"/>
        <v>57.489999999999995</v>
      </c>
      <c r="K206" s="49">
        <f t="shared" si="19"/>
        <v>297.15999999999997</v>
      </c>
      <c r="L206" s="49">
        <f t="shared" si="19"/>
        <v>385.23</v>
      </c>
    </row>
    <row r="207" spans="2:12" x14ac:dyDescent="0.25">
      <c r="B207" s="1" t="s">
        <v>12</v>
      </c>
      <c r="C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2:12" x14ac:dyDescent="0.25">
      <c r="B208" s="43" t="s">
        <v>129</v>
      </c>
      <c r="C208" s="15">
        <v>40</v>
      </c>
      <c r="D208" s="15">
        <v>50</v>
      </c>
      <c r="E208" s="19">
        <v>1.2</v>
      </c>
      <c r="F208" s="19">
        <v>1.5</v>
      </c>
      <c r="G208" s="19">
        <v>4.71</v>
      </c>
      <c r="H208" s="19">
        <v>5.89</v>
      </c>
      <c r="I208" s="19">
        <v>2.66</v>
      </c>
      <c r="J208" s="19">
        <v>3.32</v>
      </c>
      <c r="K208" s="19">
        <v>57.72</v>
      </c>
      <c r="L208" s="19">
        <v>72.150000000000006</v>
      </c>
    </row>
    <row r="209" spans="2:12" x14ac:dyDescent="0.25">
      <c r="B209" s="35" t="s">
        <v>96</v>
      </c>
      <c r="C209" s="15">
        <v>150</v>
      </c>
      <c r="D209" s="15">
        <v>200</v>
      </c>
      <c r="E209" s="15">
        <v>1.37</v>
      </c>
      <c r="F209" s="15">
        <v>4.3899999999999997</v>
      </c>
      <c r="G209" s="15">
        <v>2.57</v>
      </c>
      <c r="H209" s="15">
        <v>3.62</v>
      </c>
      <c r="I209" s="15">
        <v>7.87</v>
      </c>
      <c r="J209" s="15">
        <v>15.97</v>
      </c>
      <c r="K209" s="15">
        <v>60.29</v>
      </c>
      <c r="L209" s="15">
        <v>115.09</v>
      </c>
    </row>
    <row r="210" spans="2:12" x14ac:dyDescent="0.25">
      <c r="B210" s="33" t="s">
        <v>41</v>
      </c>
      <c r="C210" s="32">
        <v>50</v>
      </c>
      <c r="D210" s="32">
        <v>70</v>
      </c>
      <c r="E210" s="15">
        <v>8.3800000000000008</v>
      </c>
      <c r="F210" s="15">
        <v>11.73</v>
      </c>
      <c r="G210" s="15">
        <v>9.85</v>
      </c>
      <c r="H210" s="15">
        <v>13.57</v>
      </c>
      <c r="I210" s="15">
        <v>4.3600000000000003</v>
      </c>
      <c r="J210" s="15">
        <v>6.09</v>
      </c>
      <c r="K210" s="15">
        <v>140.91999999999999</v>
      </c>
      <c r="L210" s="15">
        <v>195.48</v>
      </c>
    </row>
    <row r="211" spans="2:12" x14ac:dyDescent="0.25">
      <c r="B211" s="37" t="s">
        <v>130</v>
      </c>
      <c r="C211" s="15">
        <v>100</v>
      </c>
      <c r="D211" s="15">
        <v>130</v>
      </c>
      <c r="E211" s="15">
        <v>1.1000000000000001</v>
      </c>
      <c r="F211" s="15">
        <v>1.43</v>
      </c>
      <c r="G211" s="15">
        <v>2.98</v>
      </c>
      <c r="H211" s="15">
        <v>3.87</v>
      </c>
      <c r="I211" s="15">
        <v>7.68</v>
      </c>
      <c r="J211" s="15">
        <v>9.98</v>
      </c>
      <c r="K211" s="15">
        <v>70.760000000000005</v>
      </c>
      <c r="L211" s="15">
        <v>91.99</v>
      </c>
    </row>
    <row r="212" spans="2:12" x14ac:dyDescent="0.25">
      <c r="B212" s="6" t="s">
        <v>77</v>
      </c>
      <c r="C212" s="19">
        <v>130</v>
      </c>
      <c r="D212" s="19">
        <v>200</v>
      </c>
      <c r="E212" s="15">
        <v>0.25</v>
      </c>
      <c r="F212" s="15">
        <v>0.38</v>
      </c>
      <c r="G212" s="15">
        <v>0</v>
      </c>
      <c r="H212" s="15">
        <v>0</v>
      </c>
      <c r="I212" s="15">
        <v>15.9</v>
      </c>
      <c r="J212" s="15">
        <v>24.56</v>
      </c>
      <c r="K212" s="15">
        <v>62.27</v>
      </c>
      <c r="L212" s="15">
        <v>95.8</v>
      </c>
    </row>
    <row r="213" spans="2:12" x14ac:dyDescent="0.25">
      <c r="B213" s="2" t="s">
        <v>14</v>
      </c>
      <c r="C213" s="15">
        <v>40</v>
      </c>
      <c r="D213" s="15">
        <v>60</v>
      </c>
      <c r="E213" s="15">
        <v>2.64</v>
      </c>
      <c r="F213" s="15">
        <v>3.96</v>
      </c>
      <c r="G213" s="15">
        <v>0.48</v>
      </c>
      <c r="H213" s="15">
        <v>0.72</v>
      </c>
      <c r="I213" s="15">
        <v>13.36</v>
      </c>
      <c r="J213" s="15">
        <v>20.04</v>
      </c>
      <c r="K213" s="15">
        <v>69.599999999999994</v>
      </c>
      <c r="L213" s="15">
        <v>104.4</v>
      </c>
    </row>
    <row r="214" spans="2:12" x14ac:dyDescent="0.25">
      <c r="B214" s="3" t="s">
        <v>11</v>
      </c>
      <c r="C214" s="17">
        <v>0.32</v>
      </c>
      <c r="D214" s="17">
        <v>0.3</v>
      </c>
      <c r="E214" s="14">
        <f>E208+E209+E210+E211+E212+E213</f>
        <v>14.940000000000001</v>
      </c>
      <c r="F214" s="49">
        <f t="shared" ref="F214:L214" si="20">F208+F209+F210+F211+F212+F213</f>
        <v>23.39</v>
      </c>
      <c r="G214" s="49">
        <f t="shared" si="20"/>
        <v>20.59</v>
      </c>
      <c r="H214" s="49">
        <f t="shared" si="20"/>
        <v>27.669999999999998</v>
      </c>
      <c r="I214" s="49">
        <f t="shared" si="20"/>
        <v>51.83</v>
      </c>
      <c r="J214" s="49">
        <f t="shared" si="20"/>
        <v>79.960000000000008</v>
      </c>
      <c r="K214" s="49">
        <f t="shared" si="20"/>
        <v>461.55999999999995</v>
      </c>
      <c r="L214" s="49">
        <f t="shared" si="20"/>
        <v>674.91</v>
      </c>
    </row>
    <row r="215" spans="2:12" x14ac:dyDescent="0.25">
      <c r="B215" s="1" t="s">
        <v>15</v>
      </c>
      <c r="C215" s="15"/>
      <c r="D215" s="15"/>
      <c r="E215" s="15"/>
      <c r="F215" s="15"/>
      <c r="G215" s="15"/>
      <c r="H215" s="15"/>
      <c r="I215" s="15"/>
      <c r="J215" s="15"/>
      <c r="K215" s="15"/>
      <c r="L215" s="15"/>
    </row>
    <row r="216" spans="2:12" x14ac:dyDescent="0.25">
      <c r="B216" s="40" t="s">
        <v>131</v>
      </c>
      <c r="C216" s="32">
        <v>100</v>
      </c>
      <c r="D216" s="32"/>
      <c r="E216" s="15">
        <v>20.079999999999998</v>
      </c>
      <c r="F216" s="15"/>
      <c r="G216" s="15">
        <v>4.76</v>
      </c>
      <c r="H216" s="15"/>
      <c r="I216" s="15">
        <v>20.09</v>
      </c>
      <c r="J216" s="15"/>
      <c r="K216" s="15">
        <v>223.21</v>
      </c>
      <c r="L216" s="15"/>
    </row>
    <row r="217" spans="2:12" x14ac:dyDescent="0.25">
      <c r="B217" s="40" t="s">
        <v>133</v>
      </c>
      <c r="C217" s="32"/>
      <c r="D217" s="32" t="s">
        <v>134</v>
      </c>
      <c r="E217" s="15"/>
      <c r="F217" s="15">
        <v>24.33</v>
      </c>
      <c r="G217" s="15"/>
      <c r="H217" s="15">
        <v>7.47</v>
      </c>
      <c r="I217" s="15"/>
      <c r="J217" s="15">
        <v>24.42</v>
      </c>
      <c r="K217" s="15"/>
      <c r="L217" s="15">
        <v>286.39</v>
      </c>
    </row>
    <row r="218" spans="2:12" x14ac:dyDescent="0.25">
      <c r="B218" s="37" t="s">
        <v>16</v>
      </c>
      <c r="C218" s="32">
        <v>150</v>
      </c>
      <c r="D218" s="32">
        <v>180</v>
      </c>
      <c r="E218" s="19">
        <v>4.76</v>
      </c>
      <c r="F218" s="19">
        <v>4.76</v>
      </c>
      <c r="G218" s="19">
        <v>4.18</v>
      </c>
      <c r="H218" s="19">
        <v>4.18</v>
      </c>
      <c r="I218" s="19">
        <v>8.09</v>
      </c>
      <c r="J218" s="19">
        <v>8.09</v>
      </c>
      <c r="K218" s="19">
        <v>88.89</v>
      </c>
      <c r="L218" s="19">
        <v>88.89</v>
      </c>
    </row>
    <row r="219" spans="2:12" x14ac:dyDescent="0.25">
      <c r="B219" s="2" t="s">
        <v>132</v>
      </c>
      <c r="C219" s="15">
        <v>20</v>
      </c>
      <c r="D219" s="15">
        <v>30</v>
      </c>
      <c r="E219" s="15">
        <v>2.08</v>
      </c>
      <c r="F219" s="15">
        <v>3.12</v>
      </c>
      <c r="G219" s="15">
        <v>0.68</v>
      </c>
      <c r="H219" s="15">
        <v>1.02</v>
      </c>
      <c r="I219" s="15">
        <v>9.9</v>
      </c>
      <c r="J219" s="15">
        <v>14.85</v>
      </c>
      <c r="K219" s="15">
        <v>54</v>
      </c>
      <c r="L219" s="15">
        <v>81</v>
      </c>
    </row>
    <row r="220" spans="2:12" x14ac:dyDescent="0.25">
      <c r="B220" s="2" t="s">
        <v>20</v>
      </c>
      <c r="C220" s="15">
        <v>100</v>
      </c>
      <c r="D220" s="15">
        <v>140</v>
      </c>
      <c r="E220" s="15">
        <v>0.4</v>
      </c>
      <c r="F220" s="15">
        <v>0.56000000000000005</v>
      </c>
      <c r="G220" s="15">
        <v>0.4</v>
      </c>
      <c r="H220" s="15">
        <v>0.56000000000000005</v>
      </c>
      <c r="I220" s="15">
        <v>9.8000000000000007</v>
      </c>
      <c r="J220" s="15">
        <v>13.72</v>
      </c>
      <c r="K220" s="15">
        <v>47</v>
      </c>
      <c r="L220" s="15">
        <v>65.8</v>
      </c>
    </row>
    <row r="221" spans="2:12" x14ac:dyDescent="0.25">
      <c r="B221" s="3" t="s">
        <v>11</v>
      </c>
      <c r="C221" s="17">
        <v>0.28999999999999998</v>
      </c>
      <c r="D221" s="17">
        <v>0.28999999999999998</v>
      </c>
      <c r="E221" s="14">
        <f>E216+E217+E219+E220</f>
        <v>22.559999999999995</v>
      </c>
      <c r="F221" s="49">
        <f t="shared" ref="F221:L221" si="21">F216+F217+F219+F220</f>
        <v>28.009999999999998</v>
      </c>
      <c r="G221" s="49">
        <f t="shared" si="21"/>
        <v>5.84</v>
      </c>
      <c r="H221" s="49">
        <f t="shared" si="21"/>
        <v>9.0500000000000007</v>
      </c>
      <c r="I221" s="49">
        <f t="shared" si="21"/>
        <v>39.790000000000006</v>
      </c>
      <c r="J221" s="49">
        <f t="shared" si="21"/>
        <v>52.99</v>
      </c>
      <c r="K221" s="49">
        <f t="shared" si="21"/>
        <v>324.21000000000004</v>
      </c>
      <c r="L221" s="49">
        <f t="shared" si="21"/>
        <v>433.19</v>
      </c>
    </row>
    <row r="222" spans="2:12" x14ac:dyDescent="0.25">
      <c r="B222" s="1" t="s">
        <v>19</v>
      </c>
      <c r="C222" s="15"/>
      <c r="D222" s="15"/>
      <c r="E222" s="15"/>
      <c r="F222" s="15"/>
      <c r="G222" s="15"/>
      <c r="H222" s="15"/>
      <c r="I222" s="15"/>
      <c r="J222" s="15"/>
      <c r="K222" s="15"/>
      <c r="L222" s="15"/>
    </row>
    <row r="223" spans="2:12" x14ac:dyDescent="0.25">
      <c r="B223" s="4" t="s">
        <v>46</v>
      </c>
      <c r="C223" s="15" t="s">
        <v>154</v>
      </c>
      <c r="D223" s="15" t="s">
        <v>155</v>
      </c>
      <c r="E223" s="15">
        <v>4.01</v>
      </c>
      <c r="F223" s="15">
        <v>4.6900000000000004</v>
      </c>
      <c r="G223" s="15">
        <v>5.0599999999999996</v>
      </c>
      <c r="H223" s="15">
        <v>5.91</v>
      </c>
      <c r="I223" s="15">
        <v>25.75</v>
      </c>
      <c r="J223" s="15">
        <v>30.04</v>
      </c>
      <c r="K223" s="15">
        <v>170.95</v>
      </c>
      <c r="L223" s="15">
        <v>199.44</v>
      </c>
    </row>
    <row r="224" spans="2:12" x14ac:dyDescent="0.25">
      <c r="B224" s="2" t="s">
        <v>113</v>
      </c>
      <c r="C224" s="15">
        <v>150</v>
      </c>
      <c r="D224" s="15">
        <v>200</v>
      </c>
      <c r="E224" s="15">
        <v>2.4700000000000002</v>
      </c>
      <c r="F224" s="15">
        <v>3.3</v>
      </c>
      <c r="G224" s="15">
        <v>2.59</v>
      </c>
      <c r="H224" s="15">
        <v>3.46</v>
      </c>
      <c r="I224" s="15">
        <v>17.18</v>
      </c>
      <c r="J224" s="15">
        <v>22.85</v>
      </c>
      <c r="K224" s="15">
        <v>100.19</v>
      </c>
      <c r="L224" s="15">
        <v>133.35</v>
      </c>
    </row>
    <row r="225" spans="2:12" x14ac:dyDescent="0.25">
      <c r="B225" s="3" t="s">
        <v>11</v>
      </c>
      <c r="C225" s="17">
        <v>0.15</v>
      </c>
      <c r="D225" s="17">
        <v>0.14000000000000001</v>
      </c>
      <c r="E225" s="14">
        <f>E223+E224</f>
        <v>6.48</v>
      </c>
      <c r="F225" s="49">
        <f t="shared" ref="F225:K225" si="22">F223+F224</f>
        <v>7.99</v>
      </c>
      <c r="G225" s="49">
        <f t="shared" si="22"/>
        <v>7.6499999999999995</v>
      </c>
      <c r="H225" s="49">
        <f t="shared" si="22"/>
        <v>9.370000000000001</v>
      </c>
      <c r="I225" s="49">
        <f t="shared" si="22"/>
        <v>42.93</v>
      </c>
      <c r="J225" s="49">
        <f t="shared" si="22"/>
        <v>52.89</v>
      </c>
      <c r="K225" s="49">
        <f t="shared" si="22"/>
        <v>271.14</v>
      </c>
      <c r="L225" s="49">
        <f>L223+L224</f>
        <v>332.78999999999996</v>
      </c>
    </row>
    <row r="226" spans="2:12" ht="15.75" customHeight="1" x14ac:dyDescent="0.25">
      <c r="B226" s="3" t="s">
        <v>21</v>
      </c>
      <c r="C226" s="17">
        <v>1</v>
      </c>
      <c r="D226" s="17">
        <v>1</v>
      </c>
      <c r="E226" s="14">
        <f>E206+E214+E221+E225</f>
        <v>52.519999999999996</v>
      </c>
      <c r="F226" s="49">
        <f t="shared" ref="F226:L226" si="23">F206+F214+F221+F225</f>
        <v>70.37</v>
      </c>
      <c r="G226" s="49">
        <f t="shared" si="23"/>
        <v>43.62</v>
      </c>
      <c r="H226" s="49">
        <f t="shared" si="23"/>
        <v>58.230000000000004</v>
      </c>
      <c r="I226" s="49">
        <f t="shared" si="23"/>
        <v>178.37</v>
      </c>
      <c r="J226" s="49">
        <f t="shared" si="23"/>
        <v>243.32999999999998</v>
      </c>
      <c r="K226" s="49">
        <f t="shared" si="23"/>
        <v>1354.0699999999997</v>
      </c>
      <c r="L226" s="49">
        <f t="shared" si="23"/>
        <v>1826.12</v>
      </c>
    </row>
    <row r="227" spans="2:12" x14ac:dyDescent="0.25">
      <c r="B227" s="3" t="s">
        <v>22</v>
      </c>
      <c r="C227" s="18"/>
      <c r="D227" s="18"/>
      <c r="E227" s="14">
        <v>1</v>
      </c>
      <c r="F227" s="14">
        <v>1</v>
      </c>
      <c r="G227" s="13">
        <f>G226/E226</f>
        <v>0.83054074638233055</v>
      </c>
      <c r="H227" s="13">
        <f>H226/F226</f>
        <v>0.82748330254369762</v>
      </c>
      <c r="I227" s="13">
        <f>I226/E226</f>
        <v>3.3962300076161465</v>
      </c>
      <c r="J227" s="13">
        <f>J226/F226</f>
        <v>3.4578655677135139</v>
      </c>
      <c r="K227" s="14"/>
      <c r="L227" s="14"/>
    </row>
    <row r="228" spans="2:12" x14ac:dyDescent="0.25">
      <c r="B228" s="11"/>
      <c r="C228" s="29"/>
      <c r="D228" s="29"/>
      <c r="E228" s="29"/>
      <c r="F228" s="29"/>
      <c r="G228" s="29"/>
      <c r="H228" s="29"/>
      <c r="I228" s="29"/>
      <c r="J228" s="29"/>
      <c r="K228" s="29"/>
      <c r="L228" s="29"/>
    </row>
    <row r="229" spans="2:12" x14ac:dyDescent="0.25">
      <c r="B229" s="7"/>
      <c r="C229" s="22"/>
      <c r="D229" s="22"/>
      <c r="E229" s="23"/>
      <c r="F229" s="23"/>
      <c r="G229" s="24"/>
      <c r="H229" s="24"/>
      <c r="I229" s="24"/>
      <c r="J229" s="24"/>
      <c r="K229" s="23"/>
      <c r="L229" s="23"/>
    </row>
    <row r="230" spans="2:12" x14ac:dyDescent="0.25">
      <c r="B230" s="7"/>
      <c r="C230" s="22"/>
      <c r="D230" s="22"/>
      <c r="E230" s="23"/>
      <c r="F230" s="23"/>
      <c r="G230" s="24"/>
      <c r="H230" s="24"/>
      <c r="I230" s="24"/>
      <c r="J230" s="24"/>
      <c r="K230" s="23"/>
      <c r="L230" s="23"/>
    </row>
    <row r="231" spans="2:12" x14ac:dyDescent="0.25">
      <c r="B231" s="7"/>
      <c r="C231" s="22"/>
      <c r="D231" s="22"/>
      <c r="E231" s="23"/>
      <c r="F231" s="23"/>
      <c r="G231" s="24"/>
      <c r="H231" s="24"/>
      <c r="I231" s="24"/>
      <c r="J231" s="24"/>
      <c r="K231" s="23"/>
      <c r="L231" s="23"/>
    </row>
    <row r="232" spans="2:12" x14ac:dyDescent="0.25">
      <c r="B232" s="7"/>
      <c r="C232" s="22"/>
      <c r="D232" s="22"/>
      <c r="E232" s="23"/>
      <c r="F232" s="23"/>
      <c r="G232" s="24"/>
      <c r="H232" s="24"/>
      <c r="I232" s="24"/>
      <c r="J232" s="24"/>
      <c r="K232" s="23"/>
      <c r="L232" s="23"/>
    </row>
    <row r="233" spans="2:12" x14ac:dyDescent="0.25">
      <c r="B233" s="7"/>
      <c r="C233" s="22"/>
      <c r="D233" s="22"/>
      <c r="E233" s="23"/>
      <c r="F233" s="23"/>
      <c r="G233" s="24"/>
      <c r="H233" s="24"/>
      <c r="I233" s="24"/>
      <c r="J233" s="24"/>
      <c r="K233" s="23"/>
      <c r="L233" s="23"/>
    </row>
    <row r="234" spans="2:12" x14ac:dyDescent="0.25">
      <c r="B234" s="7"/>
      <c r="C234" s="22"/>
      <c r="D234" s="22"/>
      <c r="E234" s="23"/>
      <c r="F234" s="23"/>
      <c r="G234" s="24"/>
      <c r="H234" s="24"/>
      <c r="I234" s="24"/>
      <c r="J234" s="24"/>
      <c r="K234" s="23"/>
      <c r="L234" s="23"/>
    </row>
    <row r="235" spans="2:12" x14ac:dyDescent="0.25">
      <c r="B235" s="7"/>
      <c r="C235" s="22"/>
      <c r="D235" s="22"/>
      <c r="E235" s="23"/>
      <c r="F235" s="23"/>
      <c r="G235" s="24"/>
      <c r="H235" s="24"/>
      <c r="I235" s="24"/>
      <c r="J235" s="24"/>
      <c r="K235" s="23"/>
      <c r="L235" s="23"/>
    </row>
    <row r="236" spans="2:12" x14ac:dyDescent="0.25">
      <c r="B236" s="7"/>
      <c r="C236" s="22"/>
      <c r="D236" s="22"/>
      <c r="E236" s="23"/>
      <c r="F236" s="23"/>
      <c r="G236" s="24"/>
      <c r="H236" s="24"/>
      <c r="I236" s="24"/>
      <c r="J236" s="24"/>
      <c r="K236" s="23"/>
      <c r="L236" s="23"/>
    </row>
    <row r="237" spans="2:12" x14ac:dyDescent="0.25">
      <c r="B237" s="7"/>
      <c r="C237" s="22"/>
      <c r="D237" s="22"/>
      <c r="E237" s="23"/>
      <c r="F237" s="23"/>
      <c r="G237" s="24"/>
      <c r="H237" s="24"/>
      <c r="I237" s="24"/>
      <c r="J237" s="24"/>
      <c r="K237" s="23"/>
      <c r="L237" s="23"/>
    </row>
    <row r="238" spans="2:12" x14ac:dyDescent="0.25">
      <c r="B238" s="7"/>
      <c r="C238" s="22"/>
      <c r="D238" s="22"/>
      <c r="E238" s="23"/>
      <c r="F238" s="23"/>
      <c r="G238" s="24"/>
      <c r="H238" s="24"/>
      <c r="I238" s="24"/>
      <c r="J238" s="24"/>
      <c r="K238" s="23"/>
      <c r="L238" s="23"/>
    </row>
    <row r="239" spans="2:12" x14ac:dyDescent="0.25">
      <c r="B239" s="7"/>
      <c r="C239" s="22"/>
      <c r="D239" s="22"/>
      <c r="E239" s="23"/>
      <c r="F239" s="23"/>
      <c r="G239" s="24"/>
      <c r="H239" s="24"/>
      <c r="I239" s="24"/>
      <c r="J239" s="24"/>
      <c r="K239" s="23"/>
      <c r="L239" s="23"/>
    </row>
    <row r="240" spans="2:12" x14ac:dyDescent="0.25">
      <c r="B240" s="7"/>
      <c r="C240" s="22"/>
      <c r="D240" s="22"/>
      <c r="E240" s="23"/>
      <c r="F240" s="23"/>
      <c r="G240" s="24"/>
      <c r="H240" s="24"/>
      <c r="I240" s="24"/>
      <c r="J240" s="24"/>
      <c r="K240" s="23"/>
      <c r="L240" s="23"/>
    </row>
    <row r="241" spans="2:12" x14ac:dyDescent="0.25">
      <c r="B241" s="7"/>
      <c r="C241" s="22"/>
      <c r="D241" s="22"/>
      <c r="E241" s="23"/>
      <c r="F241" s="23"/>
      <c r="G241" s="24"/>
      <c r="H241" s="24"/>
      <c r="I241" s="24"/>
      <c r="J241" s="24"/>
      <c r="K241" s="23"/>
      <c r="L241" s="23"/>
    </row>
    <row r="242" spans="2:12" x14ac:dyDescent="0.25">
      <c r="B242" s="7"/>
      <c r="C242" s="22"/>
      <c r="D242" s="22"/>
      <c r="E242" s="23"/>
      <c r="F242" s="23"/>
      <c r="G242" s="24"/>
      <c r="H242" s="24"/>
      <c r="I242" s="24"/>
      <c r="J242" s="24"/>
      <c r="K242" s="23"/>
      <c r="L242" s="23"/>
    </row>
    <row r="243" spans="2:12" x14ac:dyDescent="0.25">
      <c r="B243" s="7"/>
      <c r="C243" s="22"/>
      <c r="D243" s="22"/>
      <c r="E243" s="23"/>
      <c r="F243" s="23"/>
      <c r="G243" s="24"/>
      <c r="H243" s="24"/>
      <c r="I243" s="24"/>
      <c r="J243" s="24"/>
      <c r="K243" s="23"/>
      <c r="L243" s="23"/>
    </row>
    <row r="244" spans="2:12" x14ac:dyDescent="0.25">
      <c r="B244" s="7"/>
      <c r="C244" s="22"/>
      <c r="D244" s="22"/>
      <c r="E244" s="23"/>
      <c r="F244" s="23"/>
      <c r="G244" s="24"/>
      <c r="H244" s="24"/>
      <c r="I244" s="24"/>
      <c r="J244" s="24"/>
      <c r="K244" s="23"/>
      <c r="L244" s="23"/>
    </row>
    <row r="245" spans="2:12" x14ac:dyDescent="0.25">
      <c r="B245" s="7"/>
      <c r="C245" s="22"/>
      <c r="D245" s="22"/>
      <c r="E245" s="23"/>
      <c r="F245" s="23"/>
      <c r="G245" s="24"/>
      <c r="H245" s="24"/>
      <c r="I245" s="24"/>
      <c r="J245" s="24"/>
      <c r="K245" s="23"/>
      <c r="L245" s="23"/>
    </row>
    <row r="246" spans="2:12" x14ac:dyDescent="0.25">
      <c r="B246" s="7"/>
      <c r="C246" s="22"/>
      <c r="D246" s="22"/>
      <c r="E246" s="23"/>
      <c r="F246" s="23"/>
      <c r="G246" s="24"/>
      <c r="H246" s="24"/>
      <c r="I246" s="24"/>
      <c r="J246" s="24"/>
      <c r="K246" s="23"/>
      <c r="L246" s="23"/>
    </row>
    <row r="247" spans="2:12" x14ac:dyDescent="0.25">
      <c r="B247" s="7"/>
      <c r="C247" s="22"/>
      <c r="D247" s="22"/>
      <c r="E247" s="23"/>
      <c r="F247" s="23"/>
      <c r="G247" s="24"/>
      <c r="H247" s="24"/>
      <c r="I247" s="24"/>
      <c r="J247" s="24"/>
      <c r="K247" s="23"/>
      <c r="L247" s="23"/>
    </row>
    <row r="249" spans="2:12" x14ac:dyDescent="0.25">
      <c r="B249" s="57" t="s">
        <v>23</v>
      </c>
      <c r="C249" s="57"/>
      <c r="D249" s="57"/>
      <c r="E249" s="57"/>
      <c r="F249" s="57"/>
      <c r="G249" s="57"/>
      <c r="H249" s="57"/>
      <c r="I249" s="57"/>
      <c r="J249" s="57"/>
      <c r="K249" s="57"/>
      <c r="L249" s="57"/>
    </row>
    <row r="250" spans="2:12" x14ac:dyDescent="0.25">
      <c r="B250" s="61" t="s">
        <v>56</v>
      </c>
      <c r="C250" s="61"/>
      <c r="D250" s="61"/>
      <c r="E250" s="61"/>
      <c r="F250" s="61"/>
      <c r="G250" s="61"/>
      <c r="H250" s="61"/>
      <c r="I250" s="61"/>
      <c r="J250" s="61"/>
      <c r="K250" s="61"/>
      <c r="L250" s="61"/>
    </row>
    <row r="251" spans="2:12" x14ac:dyDescent="0.25">
      <c r="B251" s="59" t="s">
        <v>0</v>
      </c>
      <c r="C251" s="60" t="s">
        <v>1</v>
      </c>
      <c r="D251" s="60"/>
      <c r="E251" s="60" t="s">
        <v>2</v>
      </c>
      <c r="F251" s="60"/>
      <c r="G251" s="60" t="s">
        <v>3</v>
      </c>
      <c r="H251" s="60"/>
      <c r="I251" s="60" t="s">
        <v>4</v>
      </c>
      <c r="J251" s="60"/>
      <c r="K251" s="60" t="s">
        <v>5</v>
      </c>
      <c r="L251" s="60"/>
    </row>
    <row r="252" spans="2:12" x14ac:dyDescent="0.25">
      <c r="B252" s="59"/>
      <c r="C252" s="14" t="s">
        <v>6</v>
      </c>
      <c r="D252" s="14" t="s">
        <v>7</v>
      </c>
      <c r="E252" s="14" t="s">
        <v>6</v>
      </c>
      <c r="F252" s="14" t="s">
        <v>7</v>
      </c>
      <c r="G252" s="14" t="s">
        <v>6</v>
      </c>
      <c r="H252" s="14" t="s">
        <v>7</v>
      </c>
      <c r="I252" s="14" t="s">
        <v>6</v>
      </c>
      <c r="J252" s="14" t="s">
        <v>7</v>
      </c>
      <c r="K252" s="14" t="s">
        <v>6</v>
      </c>
      <c r="L252" s="14" t="s">
        <v>7</v>
      </c>
    </row>
    <row r="253" spans="2:12" x14ac:dyDescent="0.25">
      <c r="B253" s="1" t="s">
        <v>8</v>
      </c>
      <c r="C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 spans="2:12" x14ac:dyDescent="0.25">
      <c r="B254" s="2" t="s">
        <v>50</v>
      </c>
      <c r="C254" s="15">
        <v>130</v>
      </c>
      <c r="D254" s="15">
        <v>140</v>
      </c>
      <c r="E254" s="15">
        <v>3.44</v>
      </c>
      <c r="F254" s="15">
        <v>3.71</v>
      </c>
      <c r="G254" s="15">
        <v>4.5199999999999996</v>
      </c>
      <c r="H254" s="15">
        <v>4.8600000000000003</v>
      </c>
      <c r="I254" s="15">
        <v>19.02</v>
      </c>
      <c r="J254" s="15">
        <v>20.49</v>
      </c>
      <c r="K254" s="15">
        <v>131.72</v>
      </c>
      <c r="L254" s="15">
        <v>141.86000000000001</v>
      </c>
    </row>
    <row r="255" spans="2:12" x14ac:dyDescent="0.25">
      <c r="B255" s="2" t="s">
        <v>107</v>
      </c>
      <c r="C255" s="15">
        <v>130</v>
      </c>
      <c r="D255" s="15">
        <v>200</v>
      </c>
      <c r="E255" s="15">
        <v>0.02</v>
      </c>
      <c r="F255" s="15">
        <v>0.03</v>
      </c>
      <c r="G255" s="15">
        <v>0.01</v>
      </c>
      <c r="H255" s="15">
        <v>0.01</v>
      </c>
      <c r="I255" s="15">
        <v>5.86</v>
      </c>
      <c r="J255" s="15">
        <v>9.01</v>
      </c>
      <c r="K255" s="15">
        <v>92.38</v>
      </c>
      <c r="L255" s="15">
        <v>142.13</v>
      </c>
    </row>
    <row r="256" spans="2:12" x14ac:dyDescent="0.25">
      <c r="B256" s="2" t="s">
        <v>51</v>
      </c>
      <c r="C256" s="15">
        <v>10</v>
      </c>
      <c r="D256" s="15">
        <v>20</v>
      </c>
      <c r="E256" s="15">
        <v>1.8</v>
      </c>
      <c r="F256" s="15">
        <v>3.6</v>
      </c>
      <c r="G256" s="15">
        <v>0.06</v>
      </c>
      <c r="H256" s="15">
        <v>0.12</v>
      </c>
      <c r="I256" s="15">
        <v>0.15</v>
      </c>
      <c r="J256" s="15">
        <v>0.3</v>
      </c>
      <c r="K256" s="15">
        <v>8.6</v>
      </c>
      <c r="L256" s="15">
        <v>17.2</v>
      </c>
    </row>
    <row r="257" spans="2:12" ht="13.5" customHeight="1" x14ac:dyDescent="0.25">
      <c r="B257" s="2" t="s">
        <v>10</v>
      </c>
      <c r="C257" s="15">
        <v>20</v>
      </c>
      <c r="D257" s="15">
        <v>25</v>
      </c>
      <c r="E257" s="15">
        <v>1.5</v>
      </c>
      <c r="F257" s="15">
        <v>1.88</v>
      </c>
      <c r="G257" s="15">
        <v>2.36</v>
      </c>
      <c r="H257" s="15">
        <v>2.95</v>
      </c>
      <c r="I257" s="15">
        <v>14.98</v>
      </c>
      <c r="J257" s="15">
        <v>18.73</v>
      </c>
      <c r="K257" s="15">
        <v>83.42</v>
      </c>
      <c r="L257" s="15">
        <v>104.28</v>
      </c>
    </row>
    <row r="258" spans="2:12" x14ac:dyDescent="0.25">
      <c r="B258" s="3" t="s">
        <v>11</v>
      </c>
      <c r="C258" s="17">
        <v>0.18</v>
      </c>
      <c r="D258" s="17">
        <v>0.21</v>
      </c>
      <c r="E258" s="14">
        <f>E254+E255+E256+E257</f>
        <v>6.76</v>
      </c>
      <c r="F258" s="50">
        <f t="shared" ref="F258:L258" si="24">F254+F255+F256+F257</f>
        <v>9.2199999999999989</v>
      </c>
      <c r="G258" s="50">
        <f t="shared" si="24"/>
        <v>6.9499999999999993</v>
      </c>
      <c r="H258" s="50">
        <f t="shared" si="24"/>
        <v>7.94</v>
      </c>
      <c r="I258" s="50">
        <f t="shared" si="24"/>
        <v>40.01</v>
      </c>
      <c r="J258" s="50">
        <f t="shared" si="24"/>
        <v>48.53</v>
      </c>
      <c r="K258" s="50">
        <f t="shared" si="24"/>
        <v>316.12</v>
      </c>
      <c r="L258" s="50">
        <f t="shared" si="24"/>
        <v>405.47</v>
      </c>
    </row>
    <row r="259" spans="2:12" x14ac:dyDescent="0.25">
      <c r="B259" s="1" t="s">
        <v>12</v>
      </c>
      <c r="C259" s="18"/>
      <c r="D259" s="18"/>
      <c r="E259" s="18"/>
      <c r="F259" s="18"/>
      <c r="G259" s="18"/>
      <c r="H259" s="18"/>
      <c r="I259" s="18"/>
      <c r="J259" s="18"/>
      <c r="K259" s="18"/>
      <c r="L259" s="18"/>
    </row>
    <row r="260" spans="2:12" x14ac:dyDescent="0.25">
      <c r="B260" s="47" t="s">
        <v>135</v>
      </c>
      <c r="C260" s="15">
        <v>40</v>
      </c>
      <c r="D260" s="15">
        <v>50</v>
      </c>
      <c r="E260" s="15">
        <v>0.74</v>
      </c>
      <c r="F260" s="15">
        <v>0.93</v>
      </c>
      <c r="G260" s="15">
        <v>2.84</v>
      </c>
      <c r="H260" s="15">
        <v>3.55</v>
      </c>
      <c r="I260" s="15">
        <v>2.69</v>
      </c>
      <c r="J260" s="15">
        <v>3.36</v>
      </c>
      <c r="K260" s="15">
        <v>39.24</v>
      </c>
      <c r="L260" s="15">
        <v>49.05</v>
      </c>
    </row>
    <row r="261" spans="2:12" x14ac:dyDescent="0.25">
      <c r="B261" s="4" t="s">
        <v>70</v>
      </c>
      <c r="C261" s="15">
        <v>150</v>
      </c>
      <c r="D261" s="15">
        <v>200</v>
      </c>
      <c r="E261" s="15">
        <v>4.1900000000000004</v>
      </c>
      <c r="F261" s="15">
        <v>5.2</v>
      </c>
      <c r="G261" s="15">
        <v>4.38</v>
      </c>
      <c r="H261" s="15">
        <v>5.63</v>
      </c>
      <c r="I261" s="15">
        <v>11.88</v>
      </c>
      <c r="J261" s="15">
        <v>14.03</v>
      </c>
      <c r="K261" s="15">
        <v>104.31</v>
      </c>
      <c r="L261" s="15">
        <v>128.11000000000001</v>
      </c>
    </row>
    <row r="262" spans="2:12" x14ac:dyDescent="0.25">
      <c r="B262" s="33" t="s">
        <v>52</v>
      </c>
      <c r="C262" s="32">
        <v>50</v>
      </c>
      <c r="D262" s="32">
        <v>70</v>
      </c>
      <c r="E262" s="19">
        <v>4.87</v>
      </c>
      <c r="F262" s="19">
        <v>6.65</v>
      </c>
      <c r="G262" s="19">
        <v>3.61</v>
      </c>
      <c r="H262" s="19">
        <v>4.3099999999999996</v>
      </c>
      <c r="I262" s="19">
        <v>4.91</v>
      </c>
      <c r="J262" s="19">
        <v>6.89</v>
      </c>
      <c r="K262" s="19">
        <v>73.150000000000006</v>
      </c>
      <c r="L262" s="19">
        <v>150.24</v>
      </c>
    </row>
    <row r="263" spans="2:12" x14ac:dyDescent="0.25">
      <c r="B263" s="33" t="s">
        <v>37</v>
      </c>
      <c r="C263" s="32">
        <v>100</v>
      </c>
      <c r="D263" s="32">
        <v>130</v>
      </c>
      <c r="E263" s="15">
        <v>1.92</v>
      </c>
      <c r="F263" s="15">
        <v>2.5</v>
      </c>
      <c r="G263" s="15">
        <v>3.06</v>
      </c>
      <c r="H263" s="15">
        <v>3.98</v>
      </c>
      <c r="I263" s="15">
        <v>13.19</v>
      </c>
      <c r="J263" s="15">
        <v>17.149999999999999</v>
      </c>
      <c r="K263" s="15">
        <v>85.79</v>
      </c>
      <c r="L263" s="15">
        <v>111.53</v>
      </c>
    </row>
    <row r="264" spans="2:12" x14ac:dyDescent="0.25">
      <c r="B264" s="35" t="s">
        <v>72</v>
      </c>
      <c r="C264" s="15">
        <v>150</v>
      </c>
      <c r="D264" s="15">
        <v>200</v>
      </c>
      <c r="E264" s="15">
        <v>0.33</v>
      </c>
      <c r="F264" s="15">
        <v>0.43</v>
      </c>
      <c r="G264" s="15">
        <v>0.05</v>
      </c>
      <c r="H264" s="15">
        <v>0.06</v>
      </c>
      <c r="I264" s="15">
        <v>26.78</v>
      </c>
      <c r="J264" s="15">
        <v>35.700000000000003</v>
      </c>
      <c r="K264" s="15">
        <v>110.33</v>
      </c>
      <c r="L264" s="15">
        <v>147.1</v>
      </c>
    </row>
    <row r="265" spans="2:12" x14ac:dyDescent="0.25">
      <c r="B265" s="4" t="s">
        <v>14</v>
      </c>
      <c r="C265" s="15">
        <v>40</v>
      </c>
      <c r="D265" s="15">
        <v>60</v>
      </c>
      <c r="E265" s="15">
        <v>2.64</v>
      </c>
      <c r="F265" s="15">
        <v>3.96</v>
      </c>
      <c r="G265" s="15">
        <v>0.48</v>
      </c>
      <c r="H265" s="15">
        <v>0.72</v>
      </c>
      <c r="I265" s="15">
        <v>13.36</v>
      </c>
      <c r="J265" s="15">
        <v>20.04</v>
      </c>
      <c r="K265" s="15">
        <v>69.599999999999994</v>
      </c>
      <c r="L265" s="15">
        <v>104.4</v>
      </c>
    </row>
    <row r="266" spans="2:12" x14ac:dyDescent="0.25">
      <c r="B266" s="3" t="s">
        <v>11</v>
      </c>
      <c r="C266" s="17">
        <v>0.36</v>
      </c>
      <c r="D266" s="17">
        <v>0.36</v>
      </c>
      <c r="E266" s="14">
        <f>E260+E261+E262+E263+E264+E265</f>
        <v>14.690000000000001</v>
      </c>
      <c r="F266" s="50">
        <f t="shared" ref="F266:L266" si="25">F260+F261+F262+F263+F264+F265</f>
        <v>19.670000000000002</v>
      </c>
      <c r="G266" s="50">
        <f t="shared" si="25"/>
        <v>14.420000000000002</v>
      </c>
      <c r="H266" s="50">
        <f t="shared" si="25"/>
        <v>18.249999999999996</v>
      </c>
      <c r="I266" s="50">
        <f t="shared" si="25"/>
        <v>72.81</v>
      </c>
      <c r="J266" s="50">
        <f t="shared" si="25"/>
        <v>97.169999999999987</v>
      </c>
      <c r="K266" s="50">
        <f t="shared" si="25"/>
        <v>482.41999999999996</v>
      </c>
      <c r="L266" s="50">
        <f t="shared" si="25"/>
        <v>690.43000000000006</v>
      </c>
    </row>
    <row r="267" spans="2:12" x14ac:dyDescent="0.25">
      <c r="B267" s="1" t="s">
        <v>15</v>
      </c>
      <c r="C267" s="15"/>
      <c r="D267" s="15"/>
      <c r="E267" s="15"/>
      <c r="F267" s="15"/>
      <c r="G267" s="15"/>
      <c r="H267" s="15"/>
      <c r="I267" s="15"/>
      <c r="J267" s="15"/>
      <c r="K267" s="15"/>
      <c r="L267" s="15"/>
    </row>
    <row r="268" spans="2:12" x14ac:dyDescent="0.25">
      <c r="B268" s="4" t="s">
        <v>136</v>
      </c>
      <c r="C268" s="15" t="s">
        <v>137</v>
      </c>
      <c r="D268" s="32" t="s">
        <v>138</v>
      </c>
      <c r="E268" s="15">
        <v>2.4900000000000002</v>
      </c>
      <c r="F268" s="15">
        <v>3.73</v>
      </c>
      <c r="G268" s="15">
        <v>10.1</v>
      </c>
      <c r="H268" s="15">
        <v>15.14</v>
      </c>
      <c r="I268" s="15">
        <v>16.989999999999998</v>
      </c>
      <c r="J268" s="15">
        <v>25.48</v>
      </c>
      <c r="K268" s="15">
        <v>172.23</v>
      </c>
      <c r="L268" s="15">
        <v>258.35000000000002</v>
      </c>
    </row>
    <row r="269" spans="2:12" x14ac:dyDescent="0.25">
      <c r="B269" s="33" t="s">
        <v>43</v>
      </c>
      <c r="C269" s="15" t="s">
        <v>44</v>
      </c>
      <c r="D269" s="15" t="s">
        <v>45</v>
      </c>
      <c r="E269" s="15">
        <v>0.08</v>
      </c>
      <c r="F269" s="15">
        <v>0.1</v>
      </c>
      <c r="G269" s="15">
        <v>0.02</v>
      </c>
      <c r="H269" s="15">
        <v>0.02</v>
      </c>
      <c r="I269" s="15">
        <v>7.65</v>
      </c>
      <c r="J269" s="15">
        <v>10.199999999999999</v>
      </c>
      <c r="K269" s="15">
        <v>31.82</v>
      </c>
      <c r="L269" s="15">
        <v>42.53</v>
      </c>
    </row>
    <row r="270" spans="2:12" x14ac:dyDescent="0.25">
      <c r="B270" s="4" t="s">
        <v>26</v>
      </c>
      <c r="C270" s="15">
        <v>20</v>
      </c>
      <c r="D270" s="15">
        <v>30</v>
      </c>
      <c r="E270" s="15">
        <v>2.08</v>
      </c>
      <c r="F270" s="15">
        <v>3.12</v>
      </c>
      <c r="G270" s="15">
        <v>0.68</v>
      </c>
      <c r="H270" s="15">
        <v>1.02</v>
      </c>
      <c r="I270" s="15">
        <v>9.9</v>
      </c>
      <c r="J270" s="15">
        <v>14.85</v>
      </c>
      <c r="K270" s="15">
        <v>54</v>
      </c>
      <c r="L270" s="15">
        <v>81</v>
      </c>
    </row>
    <row r="271" spans="2:12" x14ac:dyDescent="0.25">
      <c r="B271" s="2" t="s">
        <v>18</v>
      </c>
      <c r="C271" s="15">
        <v>100</v>
      </c>
      <c r="D271" s="15">
        <v>140</v>
      </c>
      <c r="E271" s="15">
        <v>0.4</v>
      </c>
      <c r="F271" s="15">
        <v>0.56000000000000005</v>
      </c>
      <c r="G271" s="15">
        <v>0.4</v>
      </c>
      <c r="H271" s="15">
        <v>0.56000000000000005</v>
      </c>
      <c r="I271" s="15">
        <v>9.8000000000000007</v>
      </c>
      <c r="J271" s="15">
        <v>13.72</v>
      </c>
      <c r="K271" s="15">
        <v>47</v>
      </c>
      <c r="L271" s="15">
        <v>65.8</v>
      </c>
    </row>
    <row r="272" spans="2:12" x14ac:dyDescent="0.25">
      <c r="B272" s="3" t="s">
        <v>11</v>
      </c>
      <c r="C272" s="17">
        <v>0.28999999999999998</v>
      </c>
      <c r="D272" s="17">
        <v>0.28000000000000003</v>
      </c>
      <c r="E272" s="14">
        <f>E268+E269+E270+E271</f>
        <v>5.0500000000000007</v>
      </c>
      <c r="F272" s="50">
        <f t="shared" ref="F272:L272" si="26">F268+F269+F270+F271</f>
        <v>7.51</v>
      </c>
      <c r="G272" s="50">
        <f t="shared" si="26"/>
        <v>11.2</v>
      </c>
      <c r="H272" s="50">
        <f t="shared" si="26"/>
        <v>16.739999999999998</v>
      </c>
      <c r="I272" s="50">
        <f t="shared" si="26"/>
        <v>44.34</v>
      </c>
      <c r="J272" s="50">
        <f t="shared" si="26"/>
        <v>64.25</v>
      </c>
      <c r="K272" s="50">
        <f t="shared" si="26"/>
        <v>305.04999999999995</v>
      </c>
      <c r="L272" s="50">
        <f t="shared" si="26"/>
        <v>447.68</v>
      </c>
    </row>
    <row r="273" spans="2:12" x14ac:dyDescent="0.25">
      <c r="B273" s="1" t="s">
        <v>19</v>
      </c>
      <c r="C273" s="15"/>
      <c r="D273" s="15"/>
      <c r="E273" s="15"/>
      <c r="F273" s="15"/>
      <c r="G273" s="15"/>
      <c r="H273" s="15"/>
      <c r="I273" s="15"/>
      <c r="J273" s="15"/>
      <c r="K273" s="15"/>
      <c r="L273" s="15"/>
    </row>
    <row r="274" spans="2:12" x14ac:dyDescent="0.25">
      <c r="B274" s="2" t="s">
        <v>54</v>
      </c>
      <c r="C274" s="15">
        <v>50</v>
      </c>
      <c r="D274" s="15"/>
      <c r="E274" s="15">
        <v>2.54</v>
      </c>
      <c r="F274" s="15"/>
      <c r="G274" s="15">
        <v>3.69</v>
      </c>
      <c r="H274" s="15"/>
      <c r="I274" s="15">
        <v>0.57999999999999996</v>
      </c>
      <c r="J274" s="15"/>
      <c r="K274" s="15">
        <v>82.71</v>
      </c>
      <c r="L274" s="15"/>
    </row>
    <row r="275" spans="2:12" x14ac:dyDescent="0.25">
      <c r="B275" s="2" t="s">
        <v>55</v>
      </c>
      <c r="C275" s="15"/>
      <c r="D275" s="15">
        <v>50</v>
      </c>
      <c r="E275" s="15"/>
      <c r="F275" s="15">
        <v>3.01</v>
      </c>
      <c r="G275" s="15"/>
      <c r="H275" s="15">
        <v>4.9800000000000004</v>
      </c>
      <c r="I275" s="15"/>
      <c r="J275" s="15">
        <v>0.28000000000000003</v>
      </c>
      <c r="K275" s="15"/>
      <c r="L275" s="15">
        <v>76.41</v>
      </c>
    </row>
    <row r="276" spans="2:12" x14ac:dyDescent="0.25">
      <c r="B276" s="2" t="s">
        <v>42</v>
      </c>
      <c r="C276" s="15">
        <v>80</v>
      </c>
      <c r="D276" s="15">
        <v>130</v>
      </c>
      <c r="E276" s="15">
        <v>1.96</v>
      </c>
      <c r="F276" s="15">
        <v>3.18</v>
      </c>
      <c r="G276" s="15">
        <v>0.95</v>
      </c>
      <c r="H276" s="15">
        <v>1.95</v>
      </c>
      <c r="I276" s="15">
        <v>6.52</v>
      </c>
      <c r="J276" s="15">
        <v>10.59</v>
      </c>
      <c r="K276" s="15">
        <v>51.08</v>
      </c>
      <c r="L276" s="15">
        <v>102.5</v>
      </c>
    </row>
    <row r="277" spans="2:12" x14ac:dyDescent="0.25">
      <c r="B277" s="2" t="s">
        <v>75</v>
      </c>
      <c r="C277" s="15">
        <v>150</v>
      </c>
      <c r="D277" s="15">
        <v>200</v>
      </c>
      <c r="E277" s="15">
        <v>2.36</v>
      </c>
      <c r="F277" s="15">
        <v>3.15</v>
      </c>
      <c r="G277" s="15">
        <v>1.99</v>
      </c>
      <c r="H277" s="15">
        <v>2.65</v>
      </c>
      <c r="I277" s="15">
        <v>12.66</v>
      </c>
      <c r="J277" s="15">
        <v>16.88</v>
      </c>
      <c r="K277" s="15">
        <v>79.040000000000006</v>
      </c>
      <c r="L277" s="15">
        <v>105.38</v>
      </c>
    </row>
    <row r="278" spans="2:12" x14ac:dyDescent="0.25">
      <c r="B278" s="3" t="s">
        <v>11</v>
      </c>
      <c r="C278" s="17">
        <v>0.15</v>
      </c>
      <c r="D278" s="17">
        <v>0.13</v>
      </c>
      <c r="E278" s="14">
        <f>E274+E275+E276+E277</f>
        <v>6.8599999999999994</v>
      </c>
      <c r="F278" s="50">
        <f t="shared" ref="F278:L278" si="27">F274+F275+F276+F277</f>
        <v>9.34</v>
      </c>
      <c r="G278" s="50">
        <f t="shared" si="27"/>
        <v>6.63</v>
      </c>
      <c r="H278" s="50">
        <f t="shared" si="27"/>
        <v>9.58</v>
      </c>
      <c r="I278" s="50">
        <f t="shared" si="27"/>
        <v>19.759999999999998</v>
      </c>
      <c r="J278" s="50">
        <f t="shared" si="27"/>
        <v>27.75</v>
      </c>
      <c r="K278" s="50">
        <f t="shared" si="27"/>
        <v>212.82999999999998</v>
      </c>
      <c r="L278" s="50">
        <f t="shared" si="27"/>
        <v>284.28999999999996</v>
      </c>
    </row>
    <row r="279" spans="2:12" x14ac:dyDescent="0.25">
      <c r="B279" s="3" t="s">
        <v>21</v>
      </c>
      <c r="C279" s="17">
        <v>1</v>
      </c>
      <c r="D279" s="17">
        <v>1</v>
      </c>
      <c r="E279" s="14">
        <f>E258+E266+E272+E278</f>
        <v>33.36</v>
      </c>
      <c r="F279" s="50">
        <f t="shared" ref="F279:L279" si="28">F258+F266+F272+F278</f>
        <v>45.739999999999995</v>
      </c>
      <c r="G279" s="50">
        <f t="shared" si="28"/>
        <v>39.200000000000003</v>
      </c>
      <c r="H279" s="50">
        <f t="shared" si="28"/>
        <v>52.509999999999991</v>
      </c>
      <c r="I279" s="50">
        <f t="shared" si="28"/>
        <v>176.92</v>
      </c>
      <c r="J279" s="50">
        <f t="shared" si="28"/>
        <v>237.7</v>
      </c>
      <c r="K279" s="50">
        <f t="shared" si="28"/>
        <v>1316.4199999999998</v>
      </c>
      <c r="L279" s="50">
        <f t="shared" si="28"/>
        <v>1827.8700000000001</v>
      </c>
    </row>
    <row r="280" spans="2:12" x14ac:dyDescent="0.25">
      <c r="B280" s="3" t="s">
        <v>22</v>
      </c>
      <c r="C280" s="18"/>
      <c r="D280" s="18"/>
      <c r="E280" s="14">
        <v>1</v>
      </c>
      <c r="F280" s="14">
        <v>1</v>
      </c>
      <c r="G280" s="13">
        <f>G279/E279</f>
        <v>1.1750599520383693</v>
      </c>
      <c r="H280" s="13">
        <f>H279/F279</f>
        <v>1.1480104940970703</v>
      </c>
      <c r="I280" s="13">
        <f>I279/E279</f>
        <v>5.3033573141486805</v>
      </c>
      <c r="J280" s="13">
        <f>J279/F279</f>
        <v>5.1967643200699607</v>
      </c>
      <c r="K280" s="14"/>
      <c r="L280" s="14"/>
    </row>
    <row r="281" spans="2:12" x14ac:dyDescent="0.25">
      <c r="B281" s="7"/>
      <c r="C281" s="22"/>
      <c r="D281" s="22"/>
      <c r="E281" s="23"/>
      <c r="F281" s="23"/>
      <c r="G281" s="24"/>
      <c r="H281" s="24"/>
      <c r="I281" s="24"/>
      <c r="J281" s="24"/>
      <c r="K281" s="23"/>
      <c r="L281" s="23"/>
    </row>
    <row r="282" spans="2:12" x14ac:dyDescent="0.25">
      <c r="B282" s="8"/>
      <c r="C282" s="28"/>
      <c r="D282" s="28"/>
      <c r="E282" s="28"/>
      <c r="F282" s="28"/>
      <c r="G282" s="28"/>
      <c r="H282" s="28"/>
      <c r="I282" s="28"/>
      <c r="J282" s="28"/>
      <c r="K282" s="28"/>
      <c r="L282" s="28"/>
    </row>
    <row r="283" spans="2:12" x14ac:dyDescent="0.25">
      <c r="B283" s="9"/>
      <c r="C283" s="27"/>
      <c r="D283" s="27"/>
      <c r="E283" s="27"/>
      <c r="F283" s="27"/>
      <c r="G283" s="27"/>
      <c r="H283" s="27"/>
      <c r="I283" s="27"/>
      <c r="J283" s="27"/>
      <c r="K283" s="27"/>
      <c r="L283" s="27"/>
    </row>
    <row r="299" spans="2:12" x14ac:dyDescent="0.25">
      <c r="B299" s="62" t="s">
        <v>29</v>
      </c>
      <c r="C299" s="62"/>
      <c r="D299" s="62"/>
      <c r="E299" s="62"/>
      <c r="F299" s="62"/>
      <c r="G299" s="62"/>
      <c r="H299" s="62"/>
      <c r="I299" s="62"/>
      <c r="J299" s="62"/>
      <c r="K299" s="62"/>
      <c r="L299" s="62"/>
    </row>
    <row r="300" spans="2:12" x14ac:dyDescent="0.25">
      <c r="B300" s="61" t="s">
        <v>56</v>
      </c>
      <c r="C300" s="61"/>
      <c r="D300" s="61"/>
      <c r="E300" s="61"/>
      <c r="F300" s="61"/>
      <c r="G300" s="61"/>
      <c r="H300" s="61"/>
      <c r="I300" s="61"/>
      <c r="J300" s="61"/>
      <c r="K300" s="61"/>
      <c r="L300" s="61"/>
    </row>
    <row r="301" spans="2:12" x14ac:dyDescent="0.25">
      <c r="B301" s="59" t="s">
        <v>0</v>
      </c>
      <c r="C301" s="60" t="s">
        <v>1</v>
      </c>
      <c r="D301" s="60"/>
      <c r="E301" s="60" t="s">
        <v>2</v>
      </c>
      <c r="F301" s="60"/>
      <c r="G301" s="60" t="s">
        <v>3</v>
      </c>
      <c r="H301" s="60"/>
      <c r="I301" s="60" t="s">
        <v>4</v>
      </c>
      <c r="J301" s="60"/>
      <c r="K301" s="60" t="s">
        <v>5</v>
      </c>
      <c r="L301" s="60"/>
    </row>
    <row r="302" spans="2:12" x14ac:dyDescent="0.25">
      <c r="B302" s="59"/>
      <c r="C302" s="14" t="s">
        <v>6</v>
      </c>
      <c r="D302" s="14" t="s">
        <v>7</v>
      </c>
      <c r="E302" s="14" t="s">
        <v>6</v>
      </c>
      <c r="F302" s="14" t="s">
        <v>7</v>
      </c>
      <c r="G302" s="14" t="s">
        <v>6</v>
      </c>
      <c r="H302" s="14" t="s">
        <v>7</v>
      </c>
      <c r="I302" s="14" t="s">
        <v>6</v>
      </c>
      <c r="J302" s="14" t="s">
        <v>7</v>
      </c>
      <c r="K302" s="14" t="s">
        <v>6</v>
      </c>
      <c r="L302" s="14" t="s">
        <v>7</v>
      </c>
    </row>
    <row r="303" spans="2:12" x14ac:dyDescent="0.25">
      <c r="B303" s="1" t="s">
        <v>8</v>
      </c>
      <c r="C303" s="18"/>
      <c r="D303" s="18"/>
      <c r="E303" s="18"/>
      <c r="F303" s="18"/>
      <c r="G303" s="18"/>
      <c r="H303" s="18"/>
      <c r="I303" s="18"/>
      <c r="J303" s="18"/>
      <c r="K303" s="18"/>
      <c r="L303" s="18"/>
    </row>
    <row r="304" spans="2:12" x14ac:dyDescent="0.25">
      <c r="B304" s="2" t="s">
        <v>25</v>
      </c>
      <c r="C304" s="15">
        <v>140</v>
      </c>
      <c r="D304" s="15">
        <v>150</v>
      </c>
      <c r="E304" s="15">
        <v>4.43</v>
      </c>
      <c r="F304" s="15">
        <v>4.75</v>
      </c>
      <c r="G304" s="15">
        <v>5.81</v>
      </c>
      <c r="H304" s="15">
        <v>6.22</v>
      </c>
      <c r="I304" s="15">
        <v>16.559999999999999</v>
      </c>
      <c r="J304" s="15">
        <v>17.739999999999998</v>
      </c>
      <c r="K304" s="15">
        <v>137.24</v>
      </c>
      <c r="L304" s="15">
        <v>147.04</v>
      </c>
    </row>
    <row r="305" spans="2:12" x14ac:dyDescent="0.25">
      <c r="B305" s="2" t="s">
        <v>31</v>
      </c>
      <c r="C305" s="15">
        <v>150</v>
      </c>
      <c r="D305" s="15">
        <v>200</v>
      </c>
      <c r="E305" s="15">
        <v>2.5299999999999998</v>
      </c>
      <c r="F305" s="15">
        <v>3.45</v>
      </c>
      <c r="G305" s="15">
        <v>2.11</v>
      </c>
      <c r="H305" s="15">
        <v>2.73</v>
      </c>
      <c r="I305" s="15">
        <v>17.420000000000002</v>
      </c>
      <c r="J305" s="15">
        <v>22.65</v>
      </c>
      <c r="K305" s="15">
        <v>96.53</v>
      </c>
      <c r="L305" s="15">
        <v>130.82</v>
      </c>
    </row>
    <row r="306" spans="2:12" x14ac:dyDescent="0.25">
      <c r="B306" s="2" t="s">
        <v>17</v>
      </c>
      <c r="C306" s="15">
        <v>25</v>
      </c>
      <c r="D306" s="15">
        <v>35</v>
      </c>
      <c r="E306" s="15">
        <v>1.61</v>
      </c>
      <c r="F306" s="15">
        <v>2.25</v>
      </c>
      <c r="G306" s="15">
        <v>2.3199999999999998</v>
      </c>
      <c r="H306" s="15">
        <v>3.25</v>
      </c>
      <c r="I306" s="15">
        <v>13.34</v>
      </c>
      <c r="J306" s="15">
        <v>17.28</v>
      </c>
      <c r="K306" s="15">
        <v>75.78</v>
      </c>
      <c r="L306" s="15">
        <v>106.09</v>
      </c>
    </row>
    <row r="307" spans="2:12" x14ac:dyDescent="0.25">
      <c r="B307" s="3" t="s">
        <v>11</v>
      </c>
      <c r="C307" s="17">
        <v>0.27</v>
      </c>
      <c r="D307" s="17">
        <v>0.27</v>
      </c>
      <c r="E307" s="14">
        <f>E304+E305+E306</f>
        <v>8.5699999999999985</v>
      </c>
      <c r="F307" s="49">
        <f t="shared" ref="F307:L307" si="29">F304+F305+F306</f>
        <v>10.45</v>
      </c>
      <c r="G307" s="49">
        <f t="shared" si="29"/>
        <v>10.24</v>
      </c>
      <c r="H307" s="49">
        <f t="shared" si="29"/>
        <v>12.2</v>
      </c>
      <c r="I307" s="49">
        <f t="shared" si="29"/>
        <v>47.320000000000007</v>
      </c>
      <c r="J307" s="49">
        <f t="shared" si="29"/>
        <v>57.67</v>
      </c>
      <c r="K307" s="49">
        <f t="shared" si="29"/>
        <v>309.55</v>
      </c>
      <c r="L307" s="49">
        <f t="shared" si="29"/>
        <v>383.95000000000005</v>
      </c>
    </row>
    <row r="308" spans="2:12" x14ac:dyDescent="0.25">
      <c r="B308" s="1" t="s">
        <v>12</v>
      </c>
      <c r="C308" s="18"/>
      <c r="D308" s="18"/>
      <c r="E308" s="18"/>
      <c r="F308" s="18"/>
      <c r="G308" s="18"/>
      <c r="H308" s="18"/>
      <c r="I308" s="18"/>
      <c r="J308" s="18"/>
      <c r="K308" s="18"/>
      <c r="L308" s="18"/>
    </row>
    <row r="309" spans="2:12" x14ac:dyDescent="0.25">
      <c r="B309" s="47" t="s">
        <v>139</v>
      </c>
      <c r="C309" s="15">
        <v>40</v>
      </c>
      <c r="D309" s="15">
        <v>50</v>
      </c>
      <c r="E309" s="15">
        <v>0.78</v>
      </c>
      <c r="F309" s="15">
        <v>0.98</v>
      </c>
      <c r="G309" s="15">
        <v>0.14000000000000001</v>
      </c>
      <c r="H309" s="15">
        <v>0.18</v>
      </c>
      <c r="I309" s="15">
        <v>4.03</v>
      </c>
      <c r="J309" s="15">
        <v>5.04</v>
      </c>
      <c r="K309" s="15">
        <v>20.88</v>
      </c>
      <c r="L309" s="15">
        <v>26.1</v>
      </c>
    </row>
    <row r="310" spans="2:12" ht="25.5" x14ac:dyDescent="0.25">
      <c r="B310" s="35" t="s">
        <v>140</v>
      </c>
      <c r="C310" s="32" t="s">
        <v>73</v>
      </c>
      <c r="D310" s="32"/>
      <c r="E310" s="15">
        <v>1.02</v>
      </c>
      <c r="F310" s="15"/>
      <c r="G310" s="15">
        <v>1.7</v>
      </c>
      <c r="H310" s="15"/>
      <c r="I310" s="15">
        <v>6.81</v>
      </c>
      <c r="J310" s="15"/>
      <c r="K310" s="15">
        <v>49.61</v>
      </c>
      <c r="L310" s="15"/>
    </row>
    <row r="311" spans="2:12" ht="25.5" x14ac:dyDescent="0.25">
      <c r="B311" s="35" t="s">
        <v>91</v>
      </c>
      <c r="C311" s="32"/>
      <c r="D311" s="32" t="s">
        <v>90</v>
      </c>
      <c r="E311" s="15"/>
      <c r="F311" s="15">
        <v>5.82</v>
      </c>
      <c r="G311" s="15"/>
      <c r="H311" s="15">
        <v>4.4400000000000004</v>
      </c>
      <c r="I311" s="15"/>
      <c r="J311" s="15">
        <v>9.1</v>
      </c>
      <c r="K311" s="15"/>
      <c r="L311" s="15">
        <v>104.36</v>
      </c>
    </row>
    <row r="312" spans="2:12" x14ac:dyDescent="0.25">
      <c r="B312" s="33" t="s">
        <v>80</v>
      </c>
      <c r="C312" s="19">
        <v>60</v>
      </c>
      <c r="D312" s="32">
        <v>60</v>
      </c>
      <c r="E312" s="15">
        <v>6.05</v>
      </c>
      <c r="F312" s="15">
        <v>6.05</v>
      </c>
      <c r="G312" s="15">
        <v>1.52</v>
      </c>
      <c r="H312" s="15">
        <v>1.52</v>
      </c>
      <c r="I312" s="15">
        <v>5.0599999999999996</v>
      </c>
      <c r="J312" s="15">
        <v>5.0599999999999996</v>
      </c>
      <c r="K312" s="15">
        <v>66.23</v>
      </c>
      <c r="L312" s="15">
        <v>66.23</v>
      </c>
    </row>
    <row r="313" spans="2:12" x14ac:dyDescent="0.25">
      <c r="B313" s="34" t="s">
        <v>13</v>
      </c>
      <c r="C313" s="15">
        <v>100</v>
      </c>
      <c r="D313" s="32">
        <v>130</v>
      </c>
      <c r="E313" s="19">
        <v>1.84</v>
      </c>
      <c r="F313" s="19">
        <v>2.41</v>
      </c>
      <c r="G313" s="19">
        <v>1.83</v>
      </c>
      <c r="H313" s="19">
        <v>2.37</v>
      </c>
      <c r="I313" s="19">
        <v>11.55</v>
      </c>
      <c r="J313" s="19">
        <v>15.01</v>
      </c>
      <c r="K313" s="19">
        <v>74.05</v>
      </c>
      <c r="L313" s="19">
        <v>96.25</v>
      </c>
    </row>
    <row r="314" spans="2:12" x14ac:dyDescent="0.25">
      <c r="B314" s="33" t="s">
        <v>78</v>
      </c>
      <c r="C314" s="44">
        <v>130</v>
      </c>
      <c r="D314" s="25">
        <v>200</v>
      </c>
      <c r="E314" s="25">
        <v>0.25</v>
      </c>
      <c r="F314" s="25">
        <v>0.47</v>
      </c>
      <c r="G314" s="25">
        <v>0</v>
      </c>
      <c r="H314" s="25">
        <v>0</v>
      </c>
      <c r="I314" s="25">
        <v>15.9</v>
      </c>
      <c r="J314" s="25">
        <v>27.6</v>
      </c>
      <c r="K314" s="25">
        <v>62.27</v>
      </c>
      <c r="L314" s="25">
        <v>113.3</v>
      </c>
    </row>
    <row r="315" spans="2:12" x14ac:dyDescent="0.25">
      <c r="B315" s="4" t="s">
        <v>14</v>
      </c>
      <c r="C315" s="15">
        <v>40</v>
      </c>
      <c r="D315" s="15">
        <v>60</v>
      </c>
      <c r="E315" s="15">
        <v>2.64</v>
      </c>
      <c r="F315" s="15">
        <v>3.96</v>
      </c>
      <c r="G315" s="15">
        <v>0.48</v>
      </c>
      <c r="H315" s="15">
        <v>0.72</v>
      </c>
      <c r="I315" s="15">
        <v>13.36</v>
      </c>
      <c r="J315" s="15">
        <v>20.04</v>
      </c>
      <c r="K315" s="15">
        <v>69.599999999999994</v>
      </c>
      <c r="L315" s="15">
        <v>104.4</v>
      </c>
    </row>
    <row r="316" spans="2:12" x14ac:dyDescent="0.25">
      <c r="B316" s="3" t="s">
        <v>11</v>
      </c>
      <c r="C316" s="17">
        <v>0.33</v>
      </c>
      <c r="D316" s="17">
        <v>0.34</v>
      </c>
      <c r="E316" s="14">
        <f>E309+E310+E311+E312+E313+E314+E315</f>
        <v>12.58</v>
      </c>
      <c r="F316" s="49">
        <f t="shared" ref="F316:L316" si="30">F309+F310+F311+F312+F313+F314+F315</f>
        <v>19.690000000000001</v>
      </c>
      <c r="G316" s="49">
        <f t="shared" si="30"/>
        <v>5.67</v>
      </c>
      <c r="H316" s="49">
        <f t="shared" si="30"/>
        <v>9.2300000000000022</v>
      </c>
      <c r="I316" s="49">
        <f t="shared" si="30"/>
        <v>56.71</v>
      </c>
      <c r="J316" s="49">
        <f t="shared" si="30"/>
        <v>81.849999999999994</v>
      </c>
      <c r="K316" s="49">
        <f t="shared" si="30"/>
        <v>342.64</v>
      </c>
      <c r="L316" s="49">
        <f t="shared" si="30"/>
        <v>510.64</v>
      </c>
    </row>
    <row r="317" spans="2:12" x14ac:dyDescent="0.25">
      <c r="B317" s="1" t="s">
        <v>15</v>
      </c>
      <c r="C317" s="15"/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2:12" x14ac:dyDescent="0.25">
      <c r="B318" s="33" t="s">
        <v>141</v>
      </c>
      <c r="C318" s="32" t="s">
        <v>142</v>
      </c>
      <c r="D318" s="32" t="s">
        <v>143</v>
      </c>
      <c r="E318" s="15">
        <v>8.3699999999999992</v>
      </c>
      <c r="F318" s="15">
        <v>11.16</v>
      </c>
      <c r="G318" s="15">
        <v>15.52</v>
      </c>
      <c r="H318" s="15">
        <v>20.69</v>
      </c>
      <c r="I318" s="15">
        <v>1.57</v>
      </c>
      <c r="J318" s="15">
        <v>2.09</v>
      </c>
      <c r="K318" s="15">
        <v>182.8</v>
      </c>
      <c r="L318" s="15">
        <v>243.73</v>
      </c>
    </row>
    <row r="319" spans="2:12" x14ac:dyDescent="0.25">
      <c r="B319" s="4" t="s">
        <v>67</v>
      </c>
      <c r="C319" s="15">
        <v>150</v>
      </c>
      <c r="D319" s="32">
        <v>200</v>
      </c>
      <c r="E319" s="25">
        <v>1.05</v>
      </c>
      <c r="F319" s="25">
        <v>1.4</v>
      </c>
      <c r="G319" s="25">
        <v>0.15</v>
      </c>
      <c r="H319" s="25">
        <v>0.2</v>
      </c>
      <c r="I319" s="25">
        <v>19.8</v>
      </c>
      <c r="J319" s="25">
        <v>26.4</v>
      </c>
      <c r="K319" s="25">
        <v>90</v>
      </c>
      <c r="L319" s="25">
        <v>120</v>
      </c>
    </row>
    <row r="320" spans="2:12" x14ac:dyDescent="0.25">
      <c r="B320" s="51" t="s">
        <v>14</v>
      </c>
      <c r="C320" s="15">
        <v>20</v>
      </c>
      <c r="D320" s="32">
        <v>20</v>
      </c>
      <c r="E320" s="25">
        <v>1.32</v>
      </c>
      <c r="F320" s="25">
        <v>1.32</v>
      </c>
      <c r="G320" s="25">
        <v>0.24</v>
      </c>
      <c r="H320" s="25">
        <v>0.24</v>
      </c>
      <c r="I320" s="25">
        <v>6.68</v>
      </c>
      <c r="J320" s="25">
        <v>6.68</v>
      </c>
      <c r="K320" s="25">
        <v>34.799999999999997</v>
      </c>
      <c r="L320" s="25">
        <v>34.799999999999997</v>
      </c>
    </row>
    <row r="321" spans="2:12" x14ac:dyDescent="0.25">
      <c r="B321" s="39" t="s">
        <v>10</v>
      </c>
      <c r="C321" s="15">
        <v>20</v>
      </c>
      <c r="D321" s="15">
        <v>30</v>
      </c>
      <c r="E321" s="15">
        <v>1.5</v>
      </c>
      <c r="F321" s="15">
        <v>2.25</v>
      </c>
      <c r="G321" s="15">
        <v>2.36</v>
      </c>
      <c r="H321" s="15">
        <v>3.54</v>
      </c>
      <c r="I321" s="15">
        <v>14.98</v>
      </c>
      <c r="J321" s="15">
        <v>22.47</v>
      </c>
      <c r="K321" s="15">
        <v>83.42</v>
      </c>
      <c r="L321" s="15">
        <v>125.15</v>
      </c>
    </row>
    <row r="322" spans="2:12" x14ac:dyDescent="0.25">
      <c r="B322" s="2" t="s">
        <v>18</v>
      </c>
      <c r="C322" s="15">
        <v>100</v>
      </c>
      <c r="D322" s="15">
        <v>140</v>
      </c>
      <c r="E322" s="15">
        <v>0.4</v>
      </c>
      <c r="F322" s="15">
        <v>0.56000000000000005</v>
      </c>
      <c r="G322" s="15">
        <v>0.4</v>
      </c>
      <c r="H322" s="15">
        <v>0.56000000000000005</v>
      </c>
      <c r="I322" s="15">
        <v>9.8000000000000007</v>
      </c>
      <c r="J322" s="15">
        <v>13.72</v>
      </c>
      <c r="K322" s="15">
        <v>47</v>
      </c>
      <c r="L322" s="15">
        <v>65.8</v>
      </c>
    </row>
    <row r="323" spans="2:12" x14ac:dyDescent="0.25">
      <c r="B323" s="5" t="s">
        <v>11</v>
      </c>
      <c r="C323" s="17">
        <v>0.31</v>
      </c>
      <c r="D323" s="17">
        <v>0.3</v>
      </c>
      <c r="E323" s="14">
        <f>E318+E319+E320+E321+E322</f>
        <v>12.64</v>
      </c>
      <c r="F323" s="49">
        <f t="shared" ref="F323:L323" si="31">F318+F319+F320+F321+F322</f>
        <v>16.690000000000001</v>
      </c>
      <c r="G323" s="49">
        <f t="shared" si="31"/>
        <v>18.669999999999998</v>
      </c>
      <c r="H323" s="49">
        <f t="shared" si="31"/>
        <v>25.229999999999997</v>
      </c>
      <c r="I323" s="49">
        <f t="shared" si="31"/>
        <v>52.83</v>
      </c>
      <c r="J323" s="49">
        <f t="shared" si="31"/>
        <v>71.36</v>
      </c>
      <c r="K323" s="49">
        <f t="shared" si="31"/>
        <v>438.02000000000004</v>
      </c>
      <c r="L323" s="49">
        <f t="shared" si="31"/>
        <v>589.48</v>
      </c>
    </row>
    <row r="324" spans="2:12" x14ac:dyDescent="0.25">
      <c r="B324" s="1" t="s">
        <v>19</v>
      </c>
      <c r="C324" s="15"/>
      <c r="D324" s="15"/>
      <c r="E324" s="15"/>
      <c r="F324" s="15"/>
      <c r="G324" s="15"/>
      <c r="H324" s="15"/>
      <c r="I324" s="15"/>
      <c r="J324" s="15"/>
      <c r="K324" s="15"/>
      <c r="L324" s="15"/>
    </row>
    <row r="325" spans="2:12" x14ac:dyDescent="0.25">
      <c r="B325" s="2" t="s">
        <v>57</v>
      </c>
      <c r="C325" s="15">
        <v>120</v>
      </c>
      <c r="D325" s="15">
        <v>150</v>
      </c>
      <c r="E325" s="15">
        <v>2.4300000000000002</v>
      </c>
      <c r="F325" s="15">
        <v>3.04</v>
      </c>
      <c r="G325" s="15">
        <v>4.4400000000000004</v>
      </c>
      <c r="H325" s="15">
        <v>5.05</v>
      </c>
      <c r="I325" s="15">
        <v>19</v>
      </c>
      <c r="J325" s="15">
        <v>23.75</v>
      </c>
      <c r="K325" s="15">
        <v>111.66</v>
      </c>
      <c r="L325" s="15">
        <v>139.58000000000001</v>
      </c>
    </row>
    <row r="326" spans="2:12" x14ac:dyDescent="0.25">
      <c r="B326" s="4" t="s">
        <v>114</v>
      </c>
      <c r="C326" s="15">
        <v>150</v>
      </c>
      <c r="D326" s="15">
        <v>200</v>
      </c>
      <c r="E326" s="15">
        <v>0.09</v>
      </c>
      <c r="F326" s="15">
        <v>0.11</v>
      </c>
      <c r="G326" s="15">
        <v>0.08</v>
      </c>
      <c r="H326" s="15">
        <v>0.11</v>
      </c>
      <c r="I326" s="15">
        <v>19.760000000000002</v>
      </c>
      <c r="J326" s="15">
        <v>26.34</v>
      </c>
      <c r="K326" s="15">
        <v>77.94</v>
      </c>
      <c r="L326" s="15">
        <v>103.91</v>
      </c>
    </row>
    <row r="327" spans="2:12" ht="17.25" customHeight="1" x14ac:dyDescent="0.25">
      <c r="B327" s="3" t="s">
        <v>11</v>
      </c>
      <c r="C327" s="17">
        <v>7.0000000000000007E-2</v>
      </c>
      <c r="D327" s="17">
        <v>7.0000000000000007E-2</v>
      </c>
      <c r="E327" s="14">
        <f>E325+E326</f>
        <v>2.52</v>
      </c>
      <c r="F327" s="49">
        <f t="shared" ref="F327:L327" si="32">F325+F326</f>
        <v>3.15</v>
      </c>
      <c r="G327" s="49">
        <f t="shared" si="32"/>
        <v>4.5200000000000005</v>
      </c>
      <c r="H327" s="49">
        <f t="shared" si="32"/>
        <v>5.16</v>
      </c>
      <c r="I327" s="49">
        <f t="shared" si="32"/>
        <v>38.760000000000005</v>
      </c>
      <c r="J327" s="49">
        <f t="shared" si="32"/>
        <v>50.09</v>
      </c>
      <c r="K327" s="49">
        <f t="shared" si="32"/>
        <v>189.6</v>
      </c>
      <c r="L327" s="49">
        <f t="shared" si="32"/>
        <v>243.49</v>
      </c>
    </row>
    <row r="328" spans="2:12" x14ac:dyDescent="0.25">
      <c r="B328" s="3" t="s">
        <v>21</v>
      </c>
      <c r="C328" s="17">
        <v>1</v>
      </c>
      <c r="D328" s="17">
        <v>1</v>
      </c>
      <c r="E328" s="45">
        <f>E307+E316+E323+E327</f>
        <v>36.31</v>
      </c>
      <c r="F328" s="49">
        <f t="shared" ref="F328:K328" si="33">F307+F316+F323+F327</f>
        <v>49.98</v>
      </c>
      <c r="G328" s="49">
        <f t="shared" si="33"/>
        <v>39.1</v>
      </c>
      <c r="H328" s="49">
        <f t="shared" si="33"/>
        <v>51.819999999999993</v>
      </c>
      <c r="I328" s="49">
        <f t="shared" si="33"/>
        <v>195.62</v>
      </c>
      <c r="J328" s="49">
        <f t="shared" si="33"/>
        <v>260.97000000000003</v>
      </c>
      <c r="K328" s="49">
        <f t="shared" si="33"/>
        <v>1279.81</v>
      </c>
      <c r="L328" s="49">
        <f>L307+L316+L323+L327</f>
        <v>1727.5600000000002</v>
      </c>
    </row>
    <row r="329" spans="2:12" x14ac:dyDescent="0.25">
      <c r="B329" s="3" t="s">
        <v>22</v>
      </c>
      <c r="C329" s="18"/>
      <c r="D329" s="18"/>
      <c r="E329" s="14">
        <v>1</v>
      </c>
      <c r="F329" s="14">
        <v>1</v>
      </c>
      <c r="G329" s="13">
        <f>G328/E328</f>
        <v>1.0768383365464058</v>
      </c>
      <c r="H329" s="13">
        <f>H328/F328</f>
        <v>1.0368147258903562</v>
      </c>
      <c r="I329" s="13">
        <f>I328/E328</f>
        <v>5.3874965574221978</v>
      </c>
      <c r="J329" s="13">
        <f>J328/F328</f>
        <v>5.221488595438176</v>
      </c>
      <c r="K329" s="14"/>
      <c r="L329" s="14"/>
    </row>
    <row r="330" spans="2:12" ht="7.5" customHeight="1" x14ac:dyDescent="0.25">
      <c r="B330" s="7"/>
      <c r="C330" s="22"/>
      <c r="D330" s="22"/>
      <c r="E330" s="23"/>
      <c r="F330" s="23"/>
      <c r="G330" s="24"/>
      <c r="H330" s="24"/>
      <c r="I330" s="24"/>
      <c r="J330" s="24"/>
      <c r="K330" s="23"/>
      <c r="L330" s="23"/>
    </row>
    <row r="331" spans="2:12" ht="8.25" customHeight="1" x14ac:dyDescent="0.25">
      <c r="B331" s="7"/>
      <c r="C331" s="22"/>
      <c r="D331" s="22"/>
      <c r="E331" s="23"/>
      <c r="F331" s="23"/>
      <c r="G331" s="24"/>
      <c r="H331" s="24"/>
      <c r="I331" s="24"/>
      <c r="J331" s="24"/>
      <c r="K331" s="23"/>
      <c r="L331" s="23"/>
    </row>
    <row r="332" spans="2:12" ht="6.75" customHeight="1" x14ac:dyDescent="0.25">
      <c r="B332" s="7"/>
      <c r="C332" s="22"/>
      <c r="D332" s="22"/>
      <c r="E332" s="23"/>
      <c r="F332" s="23"/>
      <c r="G332" s="24"/>
      <c r="H332" s="24"/>
      <c r="I332" s="24"/>
      <c r="J332" s="24"/>
      <c r="K332" s="23"/>
      <c r="L332" s="23"/>
    </row>
    <row r="333" spans="2:12" ht="8.25" customHeight="1" x14ac:dyDescent="0.25">
      <c r="B333" s="7"/>
      <c r="C333" s="22"/>
      <c r="D333" s="22"/>
      <c r="E333" s="23"/>
      <c r="F333" s="23"/>
      <c r="G333" s="24"/>
      <c r="H333" s="24"/>
      <c r="I333" s="24"/>
      <c r="J333" s="24"/>
      <c r="K333" s="23"/>
      <c r="L333" s="23"/>
    </row>
    <row r="334" spans="2:12" ht="9" customHeight="1" x14ac:dyDescent="0.25">
      <c r="B334" s="7"/>
      <c r="C334" s="22"/>
      <c r="D334" s="22"/>
      <c r="E334" s="23"/>
      <c r="F334" s="23"/>
      <c r="G334" s="24"/>
      <c r="H334" s="24"/>
      <c r="I334" s="24"/>
      <c r="J334" s="24"/>
      <c r="K334" s="23"/>
      <c r="L334" s="23"/>
    </row>
    <row r="335" spans="2:12" ht="11.25" customHeight="1" x14ac:dyDescent="0.25">
      <c r="B335" s="7"/>
      <c r="C335" s="22"/>
      <c r="D335" s="22"/>
      <c r="E335" s="23"/>
      <c r="F335" s="23"/>
      <c r="G335" s="24"/>
      <c r="H335" s="24"/>
      <c r="I335" s="24"/>
      <c r="J335" s="24"/>
      <c r="K335" s="23"/>
      <c r="L335" s="23"/>
    </row>
    <row r="336" spans="2:12" ht="11.25" customHeight="1" x14ac:dyDescent="0.25">
      <c r="B336" s="7"/>
      <c r="C336" s="22"/>
      <c r="D336" s="22"/>
      <c r="E336" s="23"/>
      <c r="F336" s="23"/>
      <c r="G336" s="24"/>
      <c r="H336" s="24"/>
      <c r="I336" s="24"/>
      <c r="J336" s="24"/>
      <c r="K336" s="23"/>
      <c r="L336" s="23"/>
    </row>
    <row r="337" spans="2:12" ht="11.25" customHeight="1" x14ac:dyDescent="0.25">
      <c r="B337" s="7"/>
      <c r="C337" s="22"/>
      <c r="D337" s="22"/>
      <c r="E337" s="23"/>
      <c r="F337" s="23"/>
      <c r="G337" s="24"/>
      <c r="H337" s="24"/>
      <c r="I337" s="24"/>
      <c r="J337" s="24"/>
      <c r="K337" s="23"/>
      <c r="L337" s="23"/>
    </row>
    <row r="338" spans="2:12" ht="11.25" customHeight="1" x14ac:dyDescent="0.25">
      <c r="B338" s="7"/>
      <c r="C338" s="22"/>
      <c r="D338" s="22"/>
      <c r="E338" s="23"/>
      <c r="F338" s="23"/>
      <c r="G338" s="24"/>
      <c r="H338" s="24"/>
      <c r="I338" s="24"/>
      <c r="J338" s="24"/>
      <c r="K338" s="23"/>
      <c r="L338" s="23"/>
    </row>
    <row r="339" spans="2:12" ht="11.25" customHeight="1" x14ac:dyDescent="0.25">
      <c r="B339" s="7"/>
      <c r="C339" s="22"/>
      <c r="D339" s="22"/>
      <c r="E339" s="23"/>
      <c r="F339" s="23"/>
      <c r="G339" s="24"/>
      <c r="H339" s="24"/>
      <c r="I339" s="24"/>
      <c r="J339" s="24"/>
      <c r="K339" s="23"/>
      <c r="L339" s="23"/>
    </row>
    <row r="340" spans="2:12" ht="11.25" customHeight="1" x14ac:dyDescent="0.25">
      <c r="B340" s="7"/>
      <c r="C340" s="22"/>
      <c r="D340" s="22"/>
      <c r="E340" s="23"/>
      <c r="F340" s="23"/>
      <c r="G340" s="24"/>
      <c r="H340" s="24"/>
      <c r="I340" s="24"/>
      <c r="J340" s="24"/>
      <c r="K340" s="23"/>
      <c r="L340" s="23"/>
    </row>
    <row r="341" spans="2:12" ht="11.25" customHeight="1" x14ac:dyDescent="0.25"/>
    <row r="342" spans="2:12" ht="11.25" customHeight="1" x14ac:dyDescent="0.25"/>
    <row r="343" spans="2:12" ht="11.25" customHeight="1" x14ac:dyDescent="0.25"/>
    <row r="344" spans="2:12" ht="11.25" customHeight="1" x14ac:dyDescent="0.25"/>
    <row r="345" spans="2:12" ht="11.25" customHeight="1" x14ac:dyDescent="0.25"/>
    <row r="346" spans="2:12" ht="11.25" customHeight="1" x14ac:dyDescent="0.25"/>
    <row r="347" spans="2:12" ht="11.25" customHeight="1" x14ac:dyDescent="0.25"/>
    <row r="348" spans="2:12" ht="11.25" customHeight="1" x14ac:dyDescent="0.25"/>
    <row r="349" spans="2:12" ht="11.25" customHeight="1" x14ac:dyDescent="0.25"/>
    <row r="350" spans="2:12" ht="11.25" customHeight="1" x14ac:dyDescent="0.25"/>
    <row r="351" spans="2:12" ht="11.25" customHeight="1" x14ac:dyDescent="0.25"/>
    <row r="352" spans="2:12" ht="11.25" customHeight="1" x14ac:dyDescent="0.25"/>
    <row r="353" spans="2:12" ht="11.25" customHeight="1" x14ac:dyDescent="0.25"/>
    <row r="354" spans="2:12" ht="11.25" customHeight="1" x14ac:dyDescent="0.25"/>
    <row r="355" spans="2:12" ht="11.25" customHeight="1" x14ac:dyDescent="0.25">
      <c r="B355" s="57" t="s">
        <v>36</v>
      </c>
      <c r="C355" s="57"/>
      <c r="D355" s="57"/>
      <c r="E355" s="57"/>
      <c r="F355" s="57"/>
      <c r="G355" s="57"/>
      <c r="H355" s="57"/>
      <c r="I355" s="57"/>
      <c r="J355" s="57"/>
      <c r="K355" s="57"/>
      <c r="L355" s="57"/>
    </row>
    <row r="356" spans="2:12" ht="11.25" customHeight="1" x14ac:dyDescent="0.25">
      <c r="B356" s="61" t="s">
        <v>56</v>
      </c>
      <c r="C356" s="61"/>
      <c r="D356" s="61"/>
      <c r="E356" s="61"/>
      <c r="F356" s="61"/>
      <c r="G356" s="61"/>
      <c r="H356" s="61"/>
      <c r="I356" s="61"/>
      <c r="J356" s="61"/>
      <c r="K356" s="61"/>
      <c r="L356" s="61"/>
    </row>
    <row r="357" spans="2:12" ht="11.25" customHeight="1" x14ac:dyDescent="0.25">
      <c r="B357" s="59" t="s">
        <v>0</v>
      </c>
      <c r="C357" s="60" t="s">
        <v>1</v>
      </c>
      <c r="D357" s="60"/>
      <c r="E357" s="60" t="s">
        <v>2</v>
      </c>
      <c r="F357" s="60"/>
      <c r="G357" s="60" t="s">
        <v>3</v>
      </c>
      <c r="H357" s="60"/>
      <c r="I357" s="60" t="s">
        <v>4</v>
      </c>
      <c r="J357" s="60"/>
      <c r="K357" s="60" t="s">
        <v>5</v>
      </c>
      <c r="L357" s="60"/>
    </row>
    <row r="358" spans="2:12" ht="11.25" customHeight="1" x14ac:dyDescent="0.25">
      <c r="B358" s="59"/>
      <c r="C358" s="14" t="s">
        <v>6</v>
      </c>
      <c r="D358" s="14" t="s">
        <v>7</v>
      </c>
      <c r="E358" s="14" t="s">
        <v>6</v>
      </c>
      <c r="F358" s="14" t="s">
        <v>7</v>
      </c>
      <c r="G358" s="14" t="s">
        <v>6</v>
      </c>
      <c r="H358" s="14" t="s">
        <v>7</v>
      </c>
      <c r="I358" s="14" t="s">
        <v>6</v>
      </c>
      <c r="J358" s="14" t="s">
        <v>7</v>
      </c>
      <c r="K358" s="14" t="s">
        <v>6</v>
      </c>
      <c r="L358" s="14" t="s">
        <v>7</v>
      </c>
    </row>
    <row r="359" spans="2:12" ht="11.25" customHeight="1" x14ac:dyDescent="0.25">
      <c r="B359" s="1" t="s">
        <v>8</v>
      </c>
      <c r="C359" s="18"/>
      <c r="D359" s="18"/>
      <c r="E359" s="18"/>
      <c r="F359" s="18"/>
      <c r="G359" s="18"/>
      <c r="H359" s="18"/>
      <c r="I359" s="18"/>
      <c r="J359" s="18"/>
      <c r="K359" s="18"/>
      <c r="L359" s="18"/>
    </row>
    <row r="360" spans="2:12" x14ac:dyDescent="0.25">
      <c r="B360" s="2" t="s">
        <v>30</v>
      </c>
      <c r="C360" s="15">
        <v>130</v>
      </c>
      <c r="D360" s="15">
        <v>140</v>
      </c>
      <c r="E360" s="15">
        <v>5.33</v>
      </c>
      <c r="F360" s="15">
        <v>5.74</v>
      </c>
      <c r="G360" s="15">
        <v>5.32</v>
      </c>
      <c r="H360" s="15">
        <v>5.73</v>
      </c>
      <c r="I360" s="15">
        <v>23.87</v>
      </c>
      <c r="J360" s="15">
        <v>25.71</v>
      </c>
      <c r="K360" s="15">
        <v>165.31</v>
      </c>
      <c r="L360" s="15">
        <v>178.03</v>
      </c>
    </row>
    <row r="361" spans="2:12" x14ac:dyDescent="0.25">
      <c r="B361" s="2" t="s">
        <v>124</v>
      </c>
      <c r="C361" s="15">
        <v>150</v>
      </c>
      <c r="D361" s="15">
        <v>200</v>
      </c>
      <c r="E361" s="15">
        <v>2.36</v>
      </c>
      <c r="F361" s="15">
        <v>3.15</v>
      </c>
      <c r="G361" s="15">
        <v>1.99</v>
      </c>
      <c r="H361" s="15">
        <v>2.65</v>
      </c>
      <c r="I361" s="15">
        <v>12.66</v>
      </c>
      <c r="J361" s="15">
        <v>16.88</v>
      </c>
      <c r="K361" s="15">
        <v>79.040000000000006</v>
      </c>
      <c r="L361" s="15">
        <v>105.38</v>
      </c>
    </row>
    <row r="362" spans="2:12" x14ac:dyDescent="0.25">
      <c r="B362" s="2" t="s">
        <v>26</v>
      </c>
      <c r="C362" s="15">
        <v>25</v>
      </c>
      <c r="D362" s="15">
        <v>25</v>
      </c>
      <c r="E362" s="15">
        <v>2.6</v>
      </c>
      <c r="F362" s="15">
        <v>2.6</v>
      </c>
      <c r="G362" s="15">
        <v>0.85</v>
      </c>
      <c r="H362" s="15">
        <v>0.85</v>
      </c>
      <c r="I362" s="15">
        <v>12.38</v>
      </c>
      <c r="J362" s="15">
        <v>12.38</v>
      </c>
      <c r="K362" s="15">
        <v>67.5</v>
      </c>
      <c r="L362" s="15">
        <v>67.5</v>
      </c>
    </row>
    <row r="363" spans="2:12" x14ac:dyDescent="0.25">
      <c r="B363" s="3" t="s">
        <v>11</v>
      </c>
      <c r="C363" s="17">
        <v>0.19</v>
      </c>
      <c r="D363" s="17">
        <v>0.19</v>
      </c>
      <c r="E363" s="14">
        <f>E360+E361+E362</f>
        <v>10.29</v>
      </c>
      <c r="F363" s="49">
        <f t="shared" ref="F363:L363" si="34">F360+F361+F362</f>
        <v>11.49</v>
      </c>
      <c r="G363" s="49">
        <f t="shared" si="34"/>
        <v>8.16</v>
      </c>
      <c r="H363" s="49">
        <f t="shared" si="34"/>
        <v>9.23</v>
      </c>
      <c r="I363" s="49">
        <f t="shared" si="34"/>
        <v>48.910000000000004</v>
      </c>
      <c r="J363" s="49">
        <f t="shared" si="34"/>
        <v>54.970000000000006</v>
      </c>
      <c r="K363" s="49">
        <f t="shared" si="34"/>
        <v>311.85000000000002</v>
      </c>
      <c r="L363" s="49">
        <f t="shared" si="34"/>
        <v>350.90999999999997</v>
      </c>
    </row>
    <row r="364" spans="2:12" x14ac:dyDescent="0.25">
      <c r="B364" s="1" t="s">
        <v>12</v>
      </c>
      <c r="C364" s="18"/>
      <c r="D364" s="18"/>
      <c r="E364" s="18"/>
      <c r="F364" s="18"/>
      <c r="G364" s="18"/>
      <c r="H364" s="18"/>
      <c r="I364" s="18"/>
      <c r="J364" s="18"/>
      <c r="K364" s="18"/>
      <c r="L364" s="18"/>
    </row>
    <row r="365" spans="2:12" x14ac:dyDescent="0.25">
      <c r="B365" s="31" t="s">
        <v>116</v>
      </c>
      <c r="C365" s="32">
        <v>40</v>
      </c>
      <c r="D365" s="32">
        <v>50</v>
      </c>
      <c r="E365" s="15">
        <v>0.32</v>
      </c>
      <c r="F365" s="15">
        <v>0.4</v>
      </c>
      <c r="G365" s="15">
        <v>0.04</v>
      </c>
      <c r="H365" s="15">
        <v>0.05</v>
      </c>
      <c r="I365" s="15">
        <v>0.64</v>
      </c>
      <c r="J365" s="15">
        <v>0.8</v>
      </c>
      <c r="K365" s="15">
        <v>5.2</v>
      </c>
      <c r="L365" s="15">
        <v>6.5</v>
      </c>
    </row>
    <row r="366" spans="2:12" x14ac:dyDescent="0.25">
      <c r="B366" s="4" t="s">
        <v>96</v>
      </c>
      <c r="C366" s="15">
        <v>150</v>
      </c>
      <c r="D366" s="15"/>
      <c r="E366" s="15">
        <v>1.37</v>
      </c>
      <c r="F366" s="15"/>
      <c r="G366" s="15">
        <v>2.57</v>
      </c>
      <c r="H366" s="15"/>
      <c r="I366" s="15">
        <v>7.87</v>
      </c>
      <c r="J366" s="15"/>
      <c r="K366" s="15">
        <v>60.29</v>
      </c>
      <c r="L366" s="15"/>
    </row>
    <row r="367" spans="2:12" ht="25.5" x14ac:dyDescent="0.25">
      <c r="B367" s="34" t="s">
        <v>97</v>
      </c>
      <c r="C367" s="15"/>
      <c r="D367" s="15" t="s">
        <v>94</v>
      </c>
      <c r="E367" s="15"/>
      <c r="F367" s="15">
        <v>8.84</v>
      </c>
      <c r="G367" s="15"/>
      <c r="H367" s="15">
        <v>4.3499999999999996</v>
      </c>
      <c r="I367" s="15"/>
      <c r="J367" s="15">
        <v>15.97</v>
      </c>
      <c r="K367" s="15"/>
      <c r="L367" s="15">
        <v>139.84</v>
      </c>
    </row>
    <row r="368" spans="2:12" x14ac:dyDescent="0.25">
      <c r="B368" s="4" t="s">
        <v>58</v>
      </c>
      <c r="C368" s="15">
        <v>60</v>
      </c>
      <c r="D368" s="15"/>
      <c r="E368" s="15">
        <v>10.26</v>
      </c>
      <c r="F368" s="15"/>
      <c r="G368" s="15">
        <v>9.43</v>
      </c>
      <c r="H368" s="15"/>
      <c r="I368" s="15">
        <v>6.28</v>
      </c>
      <c r="J368" s="15"/>
      <c r="K368" s="15">
        <v>82.96</v>
      </c>
      <c r="L368" s="15"/>
    </row>
    <row r="369" spans="2:12" x14ac:dyDescent="0.25">
      <c r="B369" s="4" t="s">
        <v>93</v>
      </c>
      <c r="C369" s="15"/>
      <c r="D369" s="19">
        <v>80</v>
      </c>
      <c r="E369" s="15"/>
      <c r="F369" s="15">
        <v>10.01</v>
      </c>
      <c r="G369" s="15"/>
      <c r="H369" s="15">
        <v>14.47</v>
      </c>
      <c r="I369" s="15"/>
      <c r="J369" s="15">
        <v>6.42</v>
      </c>
      <c r="K369" s="15"/>
      <c r="L369" s="15">
        <v>189.43</v>
      </c>
    </row>
    <row r="370" spans="2:12" x14ac:dyDescent="0.25">
      <c r="B370" s="4" t="s">
        <v>144</v>
      </c>
      <c r="C370" s="15">
        <v>100</v>
      </c>
      <c r="D370" s="15">
        <v>120</v>
      </c>
      <c r="E370" s="15">
        <v>4.04</v>
      </c>
      <c r="F370" s="15">
        <v>4.8499999999999996</v>
      </c>
      <c r="G370" s="15">
        <v>4.5599999999999996</v>
      </c>
      <c r="H370" s="15">
        <v>5.47</v>
      </c>
      <c r="I370" s="15">
        <v>19.22</v>
      </c>
      <c r="J370" s="15">
        <v>23.06</v>
      </c>
      <c r="K370" s="15">
        <v>135.87</v>
      </c>
      <c r="L370" s="15">
        <v>163.04</v>
      </c>
    </row>
    <row r="371" spans="2:12" x14ac:dyDescent="0.25">
      <c r="B371" s="36" t="s">
        <v>33</v>
      </c>
      <c r="C371" s="19">
        <v>150</v>
      </c>
      <c r="D371" s="19">
        <v>180</v>
      </c>
      <c r="E371" s="15">
        <v>0.12</v>
      </c>
      <c r="F371" s="15">
        <v>0.14000000000000001</v>
      </c>
      <c r="G371" s="15">
        <v>0.12</v>
      </c>
      <c r="H371" s="15">
        <v>0.14000000000000001</v>
      </c>
      <c r="I371" s="15">
        <v>17.91</v>
      </c>
      <c r="J371" s="15">
        <v>21.49</v>
      </c>
      <c r="K371" s="15">
        <v>73.95</v>
      </c>
      <c r="L371" s="15">
        <v>88.74</v>
      </c>
    </row>
    <row r="372" spans="2:12" x14ac:dyDescent="0.25">
      <c r="B372" s="4" t="s">
        <v>60</v>
      </c>
      <c r="C372" s="15">
        <v>40</v>
      </c>
      <c r="D372" s="15">
        <v>60</v>
      </c>
      <c r="E372" s="15">
        <v>2.64</v>
      </c>
      <c r="F372" s="15">
        <v>3.96</v>
      </c>
      <c r="G372" s="15">
        <v>0.48</v>
      </c>
      <c r="H372" s="15">
        <v>0.72</v>
      </c>
      <c r="I372" s="15">
        <v>13.36</v>
      </c>
      <c r="J372" s="15">
        <v>20.04</v>
      </c>
      <c r="K372" s="15">
        <v>69.599999999999994</v>
      </c>
      <c r="L372" s="15">
        <v>104.4</v>
      </c>
    </row>
    <row r="373" spans="2:12" x14ac:dyDescent="0.25">
      <c r="B373" s="3" t="s">
        <v>11</v>
      </c>
      <c r="C373" s="17">
        <v>0.3</v>
      </c>
      <c r="D373" s="17">
        <v>0.32</v>
      </c>
      <c r="E373" s="14">
        <f>E365+E366+E367+E368+E369+E370+E371+E372</f>
        <v>18.75</v>
      </c>
      <c r="F373" s="49">
        <f t="shared" ref="F373:L373" si="35">F365+F366+F367+F368+F369+F370+F371+F372</f>
        <v>28.200000000000003</v>
      </c>
      <c r="G373" s="49">
        <f t="shared" si="35"/>
        <v>17.2</v>
      </c>
      <c r="H373" s="49">
        <f t="shared" si="35"/>
        <v>25.2</v>
      </c>
      <c r="I373" s="49">
        <f t="shared" si="35"/>
        <v>65.28</v>
      </c>
      <c r="J373" s="49">
        <f t="shared" si="35"/>
        <v>87.78</v>
      </c>
      <c r="K373" s="49">
        <f t="shared" si="35"/>
        <v>427.87</v>
      </c>
      <c r="L373" s="49">
        <f t="shared" si="35"/>
        <v>691.94999999999993</v>
      </c>
    </row>
    <row r="374" spans="2:12" x14ac:dyDescent="0.25">
      <c r="B374" s="1" t="s">
        <v>15</v>
      </c>
      <c r="C374" s="15"/>
      <c r="D374" s="15"/>
      <c r="E374" s="15"/>
      <c r="F374" s="15"/>
      <c r="G374" s="15"/>
      <c r="H374" s="15"/>
      <c r="I374" s="15"/>
      <c r="J374" s="15"/>
      <c r="K374" s="15"/>
      <c r="L374" s="15"/>
    </row>
    <row r="375" spans="2:12" x14ac:dyDescent="0.25">
      <c r="B375" s="2" t="s">
        <v>92</v>
      </c>
      <c r="C375" s="32">
        <v>130</v>
      </c>
      <c r="D375" s="15"/>
      <c r="E375" s="15">
        <v>17.920000000000002</v>
      </c>
      <c r="F375" s="15"/>
      <c r="G375" s="15">
        <v>14.09</v>
      </c>
      <c r="H375" s="15"/>
      <c r="I375" s="15">
        <v>29.06</v>
      </c>
      <c r="J375" s="15"/>
      <c r="K375" s="15">
        <v>320.8</v>
      </c>
      <c r="L375" s="15"/>
    </row>
    <row r="376" spans="2:12" x14ac:dyDescent="0.25">
      <c r="B376" s="47" t="s">
        <v>145</v>
      </c>
      <c r="C376" s="32"/>
      <c r="D376" s="15" t="s">
        <v>105</v>
      </c>
      <c r="E376" s="15"/>
      <c r="F376" s="15">
        <v>19.63</v>
      </c>
      <c r="G376" s="15"/>
      <c r="H376" s="15">
        <v>17.649999999999999</v>
      </c>
      <c r="I376" s="15"/>
      <c r="J376" s="15">
        <v>31.69</v>
      </c>
      <c r="K376" s="15"/>
      <c r="L376" s="15">
        <v>371.43</v>
      </c>
    </row>
    <row r="377" spans="2:12" x14ac:dyDescent="0.25">
      <c r="B377" s="4" t="s">
        <v>16</v>
      </c>
      <c r="C377" s="15">
        <v>150</v>
      </c>
      <c r="D377" s="15">
        <v>180</v>
      </c>
      <c r="E377" s="19">
        <v>3.97</v>
      </c>
      <c r="F377" s="19">
        <v>4.76</v>
      </c>
      <c r="G377" s="19">
        <v>3.48</v>
      </c>
      <c r="H377" s="19">
        <v>4.18</v>
      </c>
      <c r="I377" s="19">
        <v>6.74</v>
      </c>
      <c r="J377" s="19">
        <v>8.09</v>
      </c>
      <c r="K377" s="19">
        <v>74.08</v>
      </c>
      <c r="L377" s="19">
        <v>88.89</v>
      </c>
    </row>
    <row r="378" spans="2:12" x14ac:dyDescent="0.25">
      <c r="B378" s="2" t="s">
        <v>26</v>
      </c>
      <c r="C378" s="15">
        <v>20</v>
      </c>
      <c r="D378" s="15">
        <v>30</v>
      </c>
      <c r="E378" s="15">
        <v>2.08</v>
      </c>
      <c r="F378" s="15">
        <v>3.12</v>
      </c>
      <c r="G378" s="15">
        <v>0.68</v>
      </c>
      <c r="H378" s="15">
        <v>1.02</v>
      </c>
      <c r="I378" s="15">
        <v>9.9</v>
      </c>
      <c r="J378" s="15">
        <v>14.85</v>
      </c>
      <c r="K378" s="15">
        <v>54</v>
      </c>
      <c r="L378" s="15">
        <v>81</v>
      </c>
    </row>
    <row r="379" spans="2:12" x14ac:dyDescent="0.25">
      <c r="B379" s="2" t="s">
        <v>18</v>
      </c>
      <c r="C379" s="15">
        <v>100</v>
      </c>
      <c r="D379" s="15">
        <v>140</v>
      </c>
      <c r="E379" s="15">
        <v>0.4</v>
      </c>
      <c r="F379" s="15">
        <v>0.56000000000000005</v>
      </c>
      <c r="G379" s="15">
        <v>0.4</v>
      </c>
      <c r="H379" s="15">
        <v>0.56000000000000005</v>
      </c>
      <c r="I379" s="15">
        <v>9.8000000000000007</v>
      </c>
      <c r="J379" s="15">
        <v>13.72</v>
      </c>
      <c r="K379" s="15">
        <v>47</v>
      </c>
      <c r="L379" s="15">
        <v>65.8</v>
      </c>
    </row>
    <row r="380" spans="2:12" x14ac:dyDescent="0.25">
      <c r="B380" s="3" t="s">
        <v>11</v>
      </c>
      <c r="C380" s="17">
        <v>0.31</v>
      </c>
      <c r="D380" s="17">
        <v>0.33</v>
      </c>
      <c r="E380" s="14">
        <f>E375+E376+E377+E378+E379</f>
        <v>24.369999999999997</v>
      </c>
      <c r="F380" s="49">
        <f t="shared" ref="F380:H380" si="36">F375+F376+F377+F378+F379</f>
        <v>28.07</v>
      </c>
      <c r="G380" s="49">
        <f t="shared" si="36"/>
        <v>18.649999999999999</v>
      </c>
      <c r="H380" s="49">
        <f t="shared" si="36"/>
        <v>23.409999999999997</v>
      </c>
      <c r="I380" s="49">
        <f>I375+I376+I377+I378+I379</f>
        <v>55.5</v>
      </c>
      <c r="J380" s="49">
        <f t="shared" ref="J380" si="37">J375+J376+J377+J378+J379</f>
        <v>68.350000000000009</v>
      </c>
      <c r="K380" s="49">
        <f t="shared" ref="K380" si="38">K375+K376+K377+K378+K379</f>
        <v>495.88</v>
      </c>
      <c r="L380" s="49">
        <f t="shared" ref="L380" si="39">L375+L376+L377+L378+L379</f>
        <v>607.11999999999989</v>
      </c>
    </row>
    <row r="381" spans="2:12" ht="17.25" customHeight="1" x14ac:dyDescent="0.25">
      <c r="B381" s="1" t="s">
        <v>19</v>
      </c>
      <c r="C381" s="15"/>
      <c r="D381" s="15"/>
      <c r="E381" s="15"/>
      <c r="F381" s="15"/>
      <c r="G381" s="15"/>
      <c r="H381" s="15"/>
      <c r="I381" s="15"/>
      <c r="J381" s="15"/>
      <c r="K381" s="15"/>
      <c r="L381" s="15"/>
    </row>
    <row r="382" spans="2:12" ht="13.5" customHeight="1" x14ac:dyDescent="0.25">
      <c r="B382" s="2" t="s">
        <v>83</v>
      </c>
      <c r="C382" s="15">
        <v>90</v>
      </c>
      <c r="D382" s="15">
        <v>120</v>
      </c>
      <c r="E382" s="15">
        <v>6.9</v>
      </c>
      <c r="F382" s="15">
        <v>9.2100000000000009</v>
      </c>
      <c r="G382" s="15">
        <v>4.16</v>
      </c>
      <c r="H382" s="15">
        <v>5.54</v>
      </c>
      <c r="I382" s="15">
        <v>13.73</v>
      </c>
      <c r="J382" s="15">
        <v>18.3</v>
      </c>
      <c r="K382" s="15">
        <v>123.8</v>
      </c>
      <c r="L382" s="15">
        <v>165.06</v>
      </c>
    </row>
    <row r="383" spans="2:12" x14ac:dyDescent="0.25">
      <c r="B383" s="4" t="s">
        <v>43</v>
      </c>
      <c r="C383" s="25" t="s">
        <v>44</v>
      </c>
      <c r="D383" s="25" t="s">
        <v>111</v>
      </c>
      <c r="E383" s="25">
        <v>0.08</v>
      </c>
      <c r="F383" s="25">
        <v>0.11</v>
      </c>
      <c r="G383" s="25">
        <v>0.01</v>
      </c>
      <c r="H383" s="25">
        <v>0.02</v>
      </c>
      <c r="I383" s="25">
        <v>9.58</v>
      </c>
      <c r="J383" s="25">
        <v>14.85</v>
      </c>
      <c r="K383" s="25">
        <v>39.49</v>
      </c>
      <c r="L383" s="25">
        <v>81</v>
      </c>
    </row>
    <row r="384" spans="2:12" x14ac:dyDescent="0.25">
      <c r="B384" s="3" t="s">
        <v>11</v>
      </c>
      <c r="C384" s="17">
        <v>0.18</v>
      </c>
      <c r="D384" s="17">
        <v>0.17</v>
      </c>
      <c r="E384" s="14">
        <f>E382+E383</f>
        <v>6.98</v>
      </c>
      <c r="F384" s="49">
        <f t="shared" ref="F384:K384" si="40">F382+F383</f>
        <v>9.32</v>
      </c>
      <c r="G384" s="49">
        <f t="shared" si="40"/>
        <v>4.17</v>
      </c>
      <c r="H384" s="49">
        <f t="shared" si="40"/>
        <v>5.56</v>
      </c>
      <c r="I384" s="49">
        <f t="shared" si="40"/>
        <v>23.310000000000002</v>
      </c>
      <c r="J384" s="49">
        <f t="shared" si="40"/>
        <v>33.15</v>
      </c>
      <c r="K384" s="49">
        <f t="shared" si="40"/>
        <v>163.29</v>
      </c>
      <c r="L384" s="49">
        <f>L382+L383</f>
        <v>246.06</v>
      </c>
    </row>
    <row r="385" spans="2:12" x14ac:dyDescent="0.25">
      <c r="B385" s="3" t="s">
        <v>21</v>
      </c>
      <c r="C385" s="17">
        <v>1</v>
      </c>
      <c r="D385" s="17">
        <v>1</v>
      </c>
      <c r="E385" s="48">
        <f>E363+E373+E380+E384</f>
        <v>60.39</v>
      </c>
      <c r="F385" s="48">
        <f t="shared" ref="F385:L385" si="41">F363+F373+F380+F384</f>
        <v>77.080000000000013</v>
      </c>
      <c r="G385" s="48">
        <f t="shared" si="41"/>
        <v>48.18</v>
      </c>
      <c r="H385" s="48">
        <f t="shared" si="41"/>
        <v>63.4</v>
      </c>
      <c r="I385" s="48">
        <f t="shared" si="41"/>
        <v>193</v>
      </c>
      <c r="J385" s="48">
        <f t="shared" si="41"/>
        <v>244.25000000000003</v>
      </c>
      <c r="K385" s="48">
        <f t="shared" si="41"/>
        <v>1398.8899999999999</v>
      </c>
      <c r="L385" s="48">
        <f t="shared" si="41"/>
        <v>1896.0399999999997</v>
      </c>
    </row>
    <row r="386" spans="2:12" x14ac:dyDescent="0.25">
      <c r="B386" s="3" t="s">
        <v>22</v>
      </c>
      <c r="C386" s="18"/>
      <c r="D386" s="18"/>
      <c r="E386" s="14">
        <v>1</v>
      </c>
      <c r="F386" s="14">
        <v>1</v>
      </c>
      <c r="G386" s="13">
        <f>G385/E385</f>
        <v>0.79781420765027322</v>
      </c>
      <c r="H386" s="13">
        <f>H385/F385</f>
        <v>0.82252205500778397</v>
      </c>
      <c r="I386" s="13">
        <f>I385/E385</f>
        <v>3.1958933598277861</v>
      </c>
      <c r="J386" s="13">
        <f>J385/F385</f>
        <v>3.1687856772184744</v>
      </c>
      <c r="K386" s="14"/>
      <c r="L386" s="14"/>
    </row>
    <row r="388" spans="2:12" x14ac:dyDescent="0.25">
      <c r="B388" s="8"/>
      <c r="C388" s="28"/>
      <c r="D388" s="28"/>
      <c r="E388" s="28"/>
      <c r="F388" s="28"/>
      <c r="G388" s="28"/>
      <c r="H388" s="28"/>
      <c r="I388" s="28"/>
      <c r="J388" s="28"/>
      <c r="K388" s="28"/>
      <c r="L388" s="28"/>
    </row>
    <row r="389" spans="2:12" x14ac:dyDescent="0.25">
      <c r="B389" s="9"/>
      <c r="C389" s="27"/>
      <c r="D389" s="27"/>
      <c r="E389" s="27"/>
      <c r="F389" s="27"/>
      <c r="G389" s="27"/>
      <c r="H389" s="27"/>
      <c r="I389" s="27"/>
      <c r="J389" s="27"/>
      <c r="K389" s="27"/>
      <c r="L389" s="27"/>
    </row>
    <row r="400" spans="2:12" ht="13.5" customHeight="1" x14ac:dyDescent="0.25"/>
    <row r="401" spans="2:12" ht="13.5" customHeight="1" x14ac:dyDescent="0.25"/>
    <row r="402" spans="2:12" ht="13.5" customHeight="1" x14ac:dyDescent="0.25"/>
    <row r="403" spans="2:12" ht="13.5" customHeight="1" x14ac:dyDescent="0.25"/>
    <row r="404" spans="2:12" ht="13.5" customHeight="1" x14ac:dyDescent="0.25"/>
    <row r="407" spans="2:12" x14ac:dyDescent="0.25">
      <c r="B407" s="57" t="s">
        <v>39</v>
      </c>
      <c r="C407" s="57"/>
      <c r="D407" s="57"/>
      <c r="E407" s="57"/>
      <c r="F407" s="57"/>
      <c r="G407" s="57"/>
      <c r="H407" s="57"/>
      <c r="I407" s="57"/>
      <c r="J407" s="57"/>
      <c r="K407" s="57"/>
      <c r="L407" s="57"/>
    </row>
    <row r="408" spans="2:12" x14ac:dyDescent="0.25">
      <c r="B408" s="58" t="s">
        <v>56</v>
      </c>
      <c r="C408" s="58"/>
      <c r="D408" s="58"/>
      <c r="E408" s="58"/>
      <c r="F408" s="58"/>
      <c r="G408" s="58"/>
      <c r="H408" s="58"/>
      <c r="I408" s="58"/>
      <c r="J408" s="58"/>
      <c r="K408" s="58"/>
      <c r="L408" s="58"/>
    </row>
    <row r="409" spans="2:12" x14ac:dyDescent="0.25">
      <c r="B409" s="59" t="s">
        <v>0</v>
      </c>
      <c r="C409" s="60" t="s">
        <v>1</v>
      </c>
      <c r="D409" s="60"/>
      <c r="E409" s="60" t="s">
        <v>2</v>
      </c>
      <c r="F409" s="60"/>
      <c r="G409" s="60" t="s">
        <v>3</v>
      </c>
      <c r="H409" s="60"/>
      <c r="I409" s="60" t="s">
        <v>4</v>
      </c>
      <c r="J409" s="60"/>
      <c r="K409" s="60" t="s">
        <v>5</v>
      </c>
      <c r="L409" s="60"/>
    </row>
    <row r="410" spans="2:12" x14ac:dyDescent="0.25">
      <c r="B410" s="59"/>
      <c r="C410" s="14" t="s">
        <v>6</v>
      </c>
      <c r="D410" s="14" t="s">
        <v>7</v>
      </c>
      <c r="E410" s="14" t="s">
        <v>6</v>
      </c>
      <c r="F410" s="14" t="s">
        <v>7</v>
      </c>
      <c r="G410" s="14" t="s">
        <v>6</v>
      </c>
      <c r="H410" s="14" t="s">
        <v>7</v>
      </c>
      <c r="I410" s="14" t="s">
        <v>6</v>
      </c>
      <c r="J410" s="14" t="s">
        <v>7</v>
      </c>
      <c r="K410" s="14" t="s">
        <v>6</v>
      </c>
      <c r="L410" s="14" t="s">
        <v>7</v>
      </c>
    </row>
    <row r="411" spans="2:12" x14ac:dyDescent="0.25">
      <c r="B411" s="1" t="s">
        <v>8</v>
      </c>
      <c r="C411" s="18"/>
      <c r="D411" s="18"/>
      <c r="E411" s="18"/>
      <c r="F411" s="18"/>
      <c r="G411" s="18"/>
      <c r="H411" s="18"/>
      <c r="I411" s="18"/>
      <c r="J411" s="18"/>
      <c r="K411" s="18"/>
      <c r="L411" s="18"/>
    </row>
    <row r="412" spans="2:12" x14ac:dyDescent="0.25">
      <c r="B412" s="2" t="s">
        <v>40</v>
      </c>
      <c r="C412" s="32">
        <v>130</v>
      </c>
      <c r="D412" s="32">
        <v>140</v>
      </c>
      <c r="E412" s="15">
        <v>4.57</v>
      </c>
      <c r="F412" s="15">
        <v>4.92</v>
      </c>
      <c r="G412" s="15">
        <v>4.8099999999999996</v>
      </c>
      <c r="H412" s="15">
        <v>5.18</v>
      </c>
      <c r="I412" s="15">
        <v>9.6300000000000008</v>
      </c>
      <c r="J412" s="15">
        <v>10.37</v>
      </c>
      <c r="K412" s="15">
        <v>146.51</v>
      </c>
      <c r="L412" s="15">
        <v>157.78</v>
      </c>
    </row>
    <row r="413" spans="2:12" x14ac:dyDescent="0.25">
      <c r="B413" s="2" t="s">
        <v>81</v>
      </c>
      <c r="C413" s="15">
        <v>130</v>
      </c>
      <c r="D413" s="15">
        <v>200</v>
      </c>
      <c r="E413" s="15">
        <v>2.29</v>
      </c>
      <c r="F413" s="15">
        <v>3.52</v>
      </c>
      <c r="G413" s="15">
        <v>1.71</v>
      </c>
      <c r="H413" s="15">
        <v>2.63</v>
      </c>
      <c r="I413" s="15">
        <v>14.77</v>
      </c>
      <c r="J413" s="15">
        <v>22.73</v>
      </c>
      <c r="K413" s="15">
        <v>84.3</v>
      </c>
      <c r="L413" s="15">
        <v>129.69</v>
      </c>
    </row>
    <row r="414" spans="2:12" x14ac:dyDescent="0.25">
      <c r="B414" s="2" t="s">
        <v>32</v>
      </c>
      <c r="C414" s="15">
        <v>25</v>
      </c>
      <c r="D414" s="15">
        <v>35</v>
      </c>
      <c r="E414" s="15">
        <v>2.2599999999999998</v>
      </c>
      <c r="F414" s="15">
        <v>3.16</v>
      </c>
      <c r="G414" s="15">
        <v>3.32</v>
      </c>
      <c r="H414" s="15">
        <v>4.6500000000000004</v>
      </c>
      <c r="I414" s="15">
        <v>10.66</v>
      </c>
      <c r="J414" s="15">
        <v>14.95</v>
      </c>
      <c r="K414" s="15">
        <v>81.459999999999994</v>
      </c>
      <c r="L414" s="15">
        <v>114.05</v>
      </c>
    </row>
    <row r="415" spans="2:12" x14ac:dyDescent="0.25">
      <c r="B415" s="3" t="s">
        <v>11</v>
      </c>
      <c r="C415" s="17">
        <v>0.2</v>
      </c>
      <c r="D415" s="17">
        <v>0.22</v>
      </c>
      <c r="E415" s="14">
        <f>E412+E413+E414</f>
        <v>9.120000000000001</v>
      </c>
      <c r="F415" s="49">
        <f t="shared" ref="F415:L415" si="42">F412+F413+F414</f>
        <v>11.6</v>
      </c>
      <c r="G415" s="49">
        <f t="shared" si="42"/>
        <v>9.84</v>
      </c>
      <c r="H415" s="49">
        <f t="shared" si="42"/>
        <v>12.46</v>
      </c>
      <c r="I415" s="49">
        <f t="shared" si="42"/>
        <v>35.06</v>
      </c>
      <c r="J415" s="49">
        <f t="shared" si="42"/>
        <v>48.05</v>
      </c>
      <c r="K415" s="49">
        <f t="shared" si="42"/>
        <v>312.27</v>
      </c>
      <c r="L415" s="49">
        <f t="shared" si="42"/>
        <v>401.52000000000004</v>
      </c>
    </row>
    <row r="416" spans="2:12" x14ac:dyDescent="0.25">
      <c r="B416" s="1" t="s">
        <v>12</v>
      </c>
      <c r="C416" s="18"/>
      <c r="D416" s="18"/>
      <c r="E416" s="18"/>
      <c r="F416" s="18"/>
      <c r="G416" s="18"/>
      <c r="H416" s="18"/>
      <c r="I416" s="18"/>
      <c r="J416" s="18"/>
      <c r="K416" s="18"/>
      <c r="L416" s="18"/>
    </row>
    <row r="417" spans="2:15" x14ac:dyDescent="0.25">
      <c r="B417" s="40" t="s">
        <v>100</v>
      </c>
      <c r="C417" s="15">
        <v>150</v>
      </c>
      <c r="D417" s="15"/>
      <c r="E417" s="19">
        <v>1.35</v>
      </c>
      <c r="F417" s="19"/>
      <c r="G417" s="19">
        <v>1.56</v>
      </c>
      <c r="H417" s="19"/>
      <c r="I417" s="19">
        <v>10.78</v>
      </c>
      <c r="J417" s="19"/>
      <c r="K417" s="19">
        <v>61.46</v>
      </c>
      <c r="L417" s="19"/>
    </row>
    <row r="418" spans="2:15" x14ac:dyDescent="0.25">
      <c r="B418" s="37" t="s">
        <v>98</v>
      </c>
      <c r="C418" s="32"/>
      <c r="D418" s="32" t="s">
        <v>94</v>
      </c>
      <c r="E418" s="15"/>
      <c r="F418" s="15">
        <v>6.25</v>
      </c>
      <c r="G418" s="15"/>
      <c r="H418" s="15">
        <v>2.5</v>
      </c>
      <c r="I418" s="15"/>
      <c r="J418" s="15">
        <v>14.39</v>
      </c>
      <c r="K418" s="15"/>
      <c r="L418" s="15">
        <v>103.97</v>
      </c>
    </row>
    <row r="419" spans="2:15" x14ac:dyDescent="0.25">
      <c r="B419" s="37" t="s">
        <v>146</v>
      </c>
      <c r="C419" s="32">
        <v>50</v>
      </c>
      <c r="D419" s="32">
        <v>70</v>
      </c>
      <c r="E419" s="19">
        <v>9.51</v>
      </c>
      <c r="F419" s="19">
        <v>13.3</v>
      </c>
      <c r="G419" s="19">
        <v>14.06</v>
      </c>
      <c r="H419" s="19">
        <v>19.7</v>
      </c>
      <c r="I419" s="19">
        <v>1.85</v>
      </c>
      <c r="J419" s="19">
        <v>2.59</v>
      </c>
      <c r="K419" s="19">
        <v>174.74</v>
      </c>
      <c r="L419" s="19">
        <v>244.63</v>
      </c>
    </row>
    <row r="420" spans="2:15" x14ac:dyDescent="0.25">
      <c r="B420" s="4" t="s">
        <v>103</v>
      </c>
      <c r="C420" s="15">
        <v>100</v>
      </c>
      <c r="D420" s="15">
        <v>130</v>
      </c>
      <c r="E420" s="15">
        <v>2.46</v>
      </c>
      <c r="F420" s="15">
        <v>3.19</v>
      </c>
      <c r="G420" s="15">
        <v>3.47</v>
      </c>
      <c r="H420" s="15">
        <v>4.54</v>
      </c>
      <c r="I420" s="15">
        <v>10.3</v>
      </c>
      <c r="J420" s="15">
        <v>13.46</v>
      </c>
      <c r="K420" s="15">
        <v>84.75</v>
      </c>
      <c r="L420" s="15">
        <v>110.89</v>
      </c>
    </row>
    <row r="421" spans="2:15" x14ac:dyDescent="0.25">
      <c r="B421" s="37" t="s">
        <v>101</v>
      </c>
      <c r="C421" s="32">
        <v>130</v>
      </c>
      <c r="D421" s="15">
        <v>200</v>
      </c>
      <c r="E421" s="15">
        <v>0.21</v>
      </c>
      <c r="F421" s="15">
        <v>0.57999999999999996</v>
      </c>
      <c r="G421" s="15">
        <v>0</v>
      </c>
      <c r="H421" s="15">
        <v>0</v>
      </c>
      <c r="I421" s="15">
        <v>15.31</v>
      </c>
      <c r="J421" s="15">
        <v>26.17</v>
      </c>
      <c r="K421" s="15">
        <v>59.48</v>
      </c>
      <c r="L421" s="15">
        <v>104.69</v>
      </c>
    </row>
    <row r="422" spans="2:15" x14ac:dyDescent="0.25">
      <c r="B422" s="4" t="s">
        <v>14</v>
      </c>
      <c r="C422" s="15">
        <v>40</v>
      </c>
      <c r="D422" s="15">
        <v>60</v>
      </c>
      <c r="E422" s="15">
        <v>2.64</v>
      </c>
      <c r="F422" s="15">
        <v>3.96</v>
      </c>
      <c r="G422" s="15">
        <v>0.48</v>
      </c>
      <c r="H422" s="15">
        <v>0.72</v>
      </c>
      <c r="I422" s="15">
        <v>13.36</v>
      </c>
      <c r="J422" s="15">
        <v>20.04</v>
      </c>
      <c r="K422" s="15">
        <v>69.599999999999994</v>
      </c>
      <c r="L422" s="15">
        <v>104.4</v>
      </c>
    </row>
    <row r="423" spans="2:15" x14ac:dyDescent="0.25">
      <c r="B423" s="3" t="s">
        <v>11</v>
      </c>
      <c r="C423" s="17">
        <v>0.31</v>
      </c>
      <c r="D423" s="17">
        <v>0.31</v>
      </c>
      <c r="E423" s="14">
        <f>E417+E418+E419+E420+E421+E422</f>
        <v>16.170000000000002</v>
      </c>
      <c r="F423" s="49">
        <f t="shared" ref="F423:L423" si="43">F417+F418+F419+F420+F421+F422</f>
        <v>27.28</v>
      </c>
      <c r="G423" s="49">
        <f t="shared" si="43"/>
        <v>19.57</v>
      </c>
      <c r="H423" s="49">
        <f t="shared" si="43"/>
        <v>27.459999999999997</v>
      </c>
      <c r="I423" s="49">
        <f t="shared" si="43"/>
        <v>51.6</v>
      </c>
      <c r="J423" s="49">
        <f t="shared" si="43"/>
        <v>76.650000000000006</v>
      </c>
      <c r="K423" s="49">
        <f t="shared" si="43"/>
        <v>450.03000000000009</v>
      </c>
      <c r="L423" s="49">
        <f t="shared" si="43"/>
        <v>668.58</v>
      </c>
    </row>
    <row r="424" spans="2:15" x14ac:dyDescent="0.25">
      <c r="B424" s="1" t="s">
        <v>15</v>
      </c>
      <c r="C424" s="15"/>
      <c r="D424" s="15"/>
      <c r="E424" s="15"/>
      <c r="F424" s="15"/>
      <c r="G424" s="15"/>
      <c r="H424" s="15"/>
      <c r="I424" s="15"/>
      <c r="J424" s="15"/>
      <c r="K424" s="15"/>
      <c r="L424" s="15"/>
    </row>
    <row r="425" spans="2:15" x14ac:dyDescent="0.25">
      <c r="B425" s="33" t="s">
        <v>53</v>
      </c>
      <c r="C425" s="32">
        <v>50</v>
      </c>
      <c r="D425" s="32">
        <v>100</v>
      </c>
      <c r="E425" s="15">
        <v>6.4</v>
      </c>
      <c r="F425" s="15">
        <v>12.8</v>
      </c>
      <c r="G425" s="15">
        <v>9.1</v>
      </c>
      <c r="H425" s="15">
        <v>18.2</v>
      </c>
      <c r="I425" s="15">
        <v>0.75</v>
      </c>
      <c r="J425" s="15">
        <v>1.5</v>
      </c>
      <c r="K425" s="15">
        <v>128.5</v>
      </c>
      <c r="L425" s="15">
        <v>257</v>
      </c>
    </row>
    <row r="426" spans="2:15" x14ac:dyDescent="0.25">
      <c r="B426" s="52" t="s">
        <v>147</v>
      </c>
      <c r="C426" s="32">
        <v>100</v>
      </c>
      <c r="D426" s="32">
        <v>140</v>
      </c>
      <c r="E426" s="15">
        <v>3.16</v>
      </c>
      <c r="F426" s="15">
        <v>4.42</v>
      </c>
      <c r="G426" s="15">
        <v>2.75</v>
      </c>
      <c r="H426" s="15">
        <v>3.85</v>
      </c>
      <c r="I426" s="15">
        <v>21.35</v>
      </c>
      <c r="J426" s="15">
        <v>29.89</v>
      </c>
      <c r="K426" s="15">
        <v>125.56</v>
      </c>
      <c r="L426" s="15">
        <v>175.78</v>
      </c>
    </row>
    <row r="427" spans="2:15" x14ac:dyDescent="0.25">
      <c r="B427" s="4" t="s">
        <v>66</v>
      </c>
      <c r="C427" s="15">
        <v>150</v>
      </c>
      <c r="D427" s="15">
        <v>200</v>
      </c>
      <c r="E427" s="25">
        <v>1.05</v>
      </c>
      <c r="F427" s="25">
        <v>1.4</v>
      </c>
      <c r="G427" s="25">
        <v>0.15</v>
      </c>
      <c r="H427" s="25">
        <v>0.2</v>
      </c>
      <c r="I427" s="25">
        <v>19.8</v>
      </c>
      <c r="J427" s="25">
        <v>26.4</v>
      </c>
      <c r="K427" s="25">
        <v>90</v>
      </c>
      <c r="L427" s="25">
        <v>120</v>
      </c>
      <c r="O427" t="s">
        <v>65</v>
      </c>
    </row>
    <row r="428" spans="2:15" x14ac:dyDescent="0.25">
      <c r="B428" s="31" t="s">
        <v>26</v>
      </c>
      <c r="C428" s="32">
        <v>20</v>
      </c>
      <c r="D428" s="32">
        <v>30</v>
      </c>
      <c r="E428" s="15">
        <v>2.08</v>
      </c>
      <c r="F428" s="15">
        <v>3.12</v>
      </c>
      <c r="G428" s="15">
        <v>0.68</v>
      </c>
      <c r="H428" s="15">
        <v>1.02</v>
      </c>
      <c r="I428" s="15">
        <v>9.9</v>
      </c>
      <c r="J428" s="15">
        <v>14.85</v>
      </c>
      <c r="K428" s="15">
        <v>54</v>
      </c>
      <c r="L428" s="15">
        <v>81</v>
      </c>
    </row>
    <row r="429" spans="2:15" x14ac:dyDescent="0.25">
      <c r="B429" s="2" t="s">
        <v>18</v>
      </c>
      <c r="C429" s="15">
        <v>100</v>
      </c>
      <c r="D429" s="15">
        <v>140</v>
      </c>
      <c r="E429" s="15">
        <v>0.4</v>
      </c>
      <c r="F429" s="15">
        <v>0.56000000000000005</v>
      </c>
      <c r="G429" s="15">
        <v>0.4</v>
      </c>
      <c r="H429" s="15">
        <v>0.56000000000000005</v>
      </c>
      <c r="I429" s="15">
        <v>9.8000000000000007</v>
      </c>
      <c r="J429" s="15">
        <v>13.72</v>
      </c>
      <c r="K429" s="15">
        <v>47</v>
      </c>
      <c r="L429" s="15">
        <v>65.8</v>
      </c>
    </row>
    <row r="430" spans="2:15" x14ac:dyDescent="0.25">
      <c r="B430" s="3" t="s">
        <v>11</v>
      </c>
      <c r="C430" s="17">
        <v>0.3</v>
      </c>
      <c r="D430" s="17">
        <v>0.3</v>
      </c>
      <c r="E430" s="14">
        <f>E425+E426+E427+E428+E429</f>
        <v>13.090000000000002</v>
      </c>
      <c r="F430" s="49">
        <f t="shared" ref="F430:L430" si="44">F425+F426+F427+F428+F429</f>
        <v>22.299999999999997</v>
      </c>
      <c r="G430" s="49">
        <f t="shared" si="44"/>
        <v>13.08</v>
      </c>
      <c r="H430" s="49">
        <f t="shared" si="44"/>
        <v>23.83</v>
      </c>
      <c r="I430" s="49">
        <f t="shared" si="44"/>
        <v>61.600000000000009</v>
      </c>
      <c r="J430" s="49">
        <f t="shared" si="44"/>
        <v>86.36</v>
      </c>
      <c r="K430" s="49">
        <f t="shared" si="44"/>
        <v>445.06</v>
      </c>
      <c r="L430" s="49">
        <f t="shared" si="44"/>
        <v>699.57999999999993</v>
      </c>
    </row>
    <row r="431" spans="2:15" x14ac:dyDescent="0.25">
      <c r="B431" s="1" t="s">
        <v>19</v>
      </c>
      <c r="C431" s="15"/>
      <c r="D431" s="15"/>
      <c r="E431" s="15"/>
      <c r="F431" s="15"/>
      <c r="G431" s="15"/>
      <c r="H431" s="15"/>
      <c r="I431" s="15"/>
      <c r="J431" s="15"/>
      <c r="K431" s="15"/>
      <c r="L431" s="15"/>
    </row>
    <row r="432" spans="2:15" x14ac:dyDescent="0.25">
      <c r="B432" s="2" t="s">
        <v>61</v>
      </c>
      <c r="C432" s="15" t="s">
        <v>115</v>
      </c>
      <c r="D432" s="15"/>
      <c r="E432" s="15">
        <v>8.9</v>
      </c>
      <c r="F432" s="15"/>
      <c r="G432" s="15">
        <v>8.6</v>
      </c>
      <c r="H432" s="15"/>
      <c r="I432" s="15">
        <v>29.5</v>
      </c>
      <c r="J432" s="15"/>
      <c r="K432" s="15">
        <v>215</v>
      </c>
      <c r="L432" s="15"/>
    </row>
    <row r="433" spans="2:12" x14ac:dyDescent="0.25">
      <c r="B433" s="47" t="s">
        <v>62</v>
      </c>
      <c r="C433" s="15"/>
      <c r="D433" s="15">
        <v>60</v>
      </c>
      <c r="E433" s="15"/>
      <c r="F433" s="15">
        <v>6.81</v>
      </c>
      <c r="G433" s="15"/>
      <c r="H433" s="15">
        <v>9.91</v>
      </c>
      <c r="I433" s="15"/>
      <c r="J433" s="15">
        <v>38.81</v>
      </c>
      <c r="K433" s="15"/>
      <c r="L433" s="15">
        <v>220.9</v>
      </c>
    </row>
    <row r="434" spans="2:12" x14ac:dyDescent="0.25">
      <c r="B434" s="2" t="s">
        <v>156</v>
      </c>
      <c r="C434" s="15">
        <v>130</v>
      </c>
      <c r="D434" s="15">
        <v>200</v>
      </c>
      <c r="E434" s="15">
        <v>0.02</v>
      </c>
      <c r="F434" s="15">
        <v>0.03</v>
      </c>
      <c r="G434" s="15">
        <v>0.01</v>
      </c>
      <c r="H434" s="15">
        <v>0.01</v>
      </c>
      <c r="I434" s="15">
        <v>5.86</v>
      </c>
      <c r="J434" s="15">
        <v>9.01</v>
      </c>
      <c r="K434" s="15">
        <v>22.17</v>
      </c>
      <c r="L434" s="15">
        <v>34.11</v>
      </c>
    </row>
    <row r="435" spans="2:12" x14ac:dyDescent="0.25">
      <c r="B435" s="3" t="s">
        <v>11</v>
      </c>
      <c r="C435" s="17">
        <v>0.17</v>
      </c>
      <c r="D435" s="17">
        <v>0.15</v>
      </c>
      <c r="E435" s="14">
        <f>E432+E433+E434</f>
        <v>8.92</v>
      </c>
      <c r="F435" s="49">
        <f t="shared" ref="F435:L435" si="45">F432+F433+F434</f>
        <v>6.84</v>
      </c>
      <c r="G435" s="49">
        <f t="shared" si="45"/>
        <v>8.61</v>
      </c>
      <c r="H435" s="49">
        <f t="shared" si="45"/>
        <v>9.92</v>
      </c>
      <c r="I435" s="49">
        <f t="shared" si="45"/>
        <v>35.36</v>
      </c>
      <c r="J435" s="49">
        <f t="shared" si="45"/>
        <v>47.82</v>
      </c>
      <c r="K435" s="49">
        <f t="shared" si="45"/>
        <v>237.17000000000002</v>
      </c>
      <c r="L435" s="49">
        <f t="shared" si="45"/>
        <v>255.01</v>
      </c>
    </row>
    <row r="436" spans="2:12" x14ac:dyDescent="0.25">
      <c r="B436" s="3" t="s">
        <v>21</v>
      </c>
      <c r="C436" s="17">
        <v>1</v>
      </c>
      <c r="D436" s="17">
        <v>1</v>
      </c>
      <c r="E436" s="45">
        <f>E415+E423+E430+E435</f>
        <v>47.300000000000004</v>
      </c>
      <c r="F436" s="49">
        <f t="shared" ref="F436:L436" si="46">F415+F423+F430+F435</f>
        <v>68.02</v>
      </c>
      <c r="G436" s="49">
        <f t="shared" si="46"/>
        <v>51.1</v>
      </c>
      <c r="H436" s="49">
        <f t="shared" si="46"/>
        <v>73.67</v>
      </c>
      <c r="I436" s="49">
        <f t="shared" si="46"/>
        <v>183.62</v>
      </c>
      <c r="J436" s="49">
        <f t="shared" si="46"/>
        <v>258.88</v>
      </c>
      <c r="K436" s="49">
        <f t="shared" si="46"/>
        <v>1444.5300000000002</v>
      </c>
      <c r="L436" s="49">
        <f t="shared" si="46"/>
        <v>2024.69</v>
      </c>
    </row>
    <row r="437" spans="2:12" x14ac:dyDescent="0.25">
      <c r="B437" s="3" t="s">
        <v>22</v>
      </c>
      <c r="C437" s="18"/>
      <c r="D437" s="18"/>
      <c r="E437" s="14">
        <v>1</v>
      </c>
      <c r="F437" s="14">
        <v>1</v>
      </c>
      <c r="G437" s="13">
        <f>G436/E436</f>
        <v>1.080338266384778</v>
      </c>
      <c r="H437" s="13">
        <f>H436/F436</f>
        <v>1.083063804763305</v>
      </c>
      <c r="I437" s="13">
        <f>I436/E436</f>
        <v>3.8820295983086677</v>
      </c>
      <c r="J437" s="13">
        <f>J436/F436</f>
        <v>3.8059394295795355</v>
      </c>
      <c r="K437" s="14"/>
      <c r="L437" s="14"/>
    </row>
    <row r="438" spans="2:12" x14ac:dyDescent="0.25">
      <c r="B438" s="9"/>
      <c r="C438" s="27"/>
      <c r="D438" s="27"/>
      <c r="E438" s="27"/>
      <c r="F438" s="27"/>
      <c r="G438" s="27"/>
      <c r="H438" s="27"/>
      <c r="I438" s="27"/>
      <c r="J438" s="27"/>
      <c r="K438" s="27"/>
      <c r="L438" s="27"/>
    </row>
    <row r="439" spans="2:12" x14ac:dyDescent="0.25">
      <c r="B439" s="10"/>
      <c r="C439" s="28"/>
      <c r="D439" s="28"/>
      <c r="E439" s="28"/>
      <c r="F439" s="28"/>
      <c r="G439" s="28"/>
      <c r="H439" s="28"/>
      <c r="I439" s="28"/>
      <c r="J439" s="28"/>
      <c r="K439" s="28"/>
      <c r="L439" s="28"/>
    </row>
    <row r="440" spans="2:12" x14ac:dyDescent="0.25">
      <c r="B440" s="9"/>
      <c r="C440" s="27"/>
      <c r="D440" s="27"/>
      <c r="E440" s="27"/>
      <c r="F440" s="27"/>
      <c r="G440" s="27"/>
      <c r="H440" s="27"/>
      <c r="I440" s="27"/>
      <c r="J440" s="27"/>
      <c r="K440" s="27"/>
      <c r="L440" s="27"/>
    </row>
    <row r="441" spans="2:12" x14ac:dyDescent="0.25">
      <c r="B441" s="9"/>
      <c r="C441" s="27"/>
      <c r="D441" s="27"/>
      <c r="E441" s="27"/>
      <c r="F441" s="27"/>
      <c r="G441" s="27"/>
      <c r="H441" s="27"/>
      <c r="I441" s="27"/>
      <c r="J441" s="27"/>
      <c r="K441" s="27"/>
      <c r="L441" s="27"/>
    </row>
    <row r="442" spans="2:12" x14ac:dyDescent="0.25">
      <c r="B442" s="9"/>
      <c r="C442" s="27"/>
      <c r="D442" s="27"/>
      <c r="E442" s="27"/>
      <c r="F442" s="27"/>
      <c r="G442" s="27"/>
      <c r="H442" s="27"/>
      <c r="I442" s="27"/>
      <c r="J442" s="27"/>
      <c r="K442" s="27"/>
      <c r="L442" s="27"/>
    </row>
    <row r="443" spans="2:12" x14ac:dyDescent="0.25">
      <c r="B443" s="9"/>
      <c r="C443" s="27"/>
      <c r="D443" s="27"/>
      <c r="E443" s="27"/>
      <c r="F443" s="27"/>
      <c r="G443" s="27"/>
      <c r="H443" s="27"/>
      <c r="I443" s="27"/>
      <c r="J443" s="27"/>
      <c r="K443" s="27"/>
      <c r="L443" s="27"/>
    </row>
    <row r="444" spans="2:12" x14ac:dyDescent="0.25">
      <c r="B444" s="9"/>
      <c r="C444" s="27"/>
      <c r="D444" s="27"/>
      <c r="E444" s="27"/>
      <c r="F444" s="27"/>
      <c r="G444" s="27"/>
      <c r="H444" s="27"/>
      <c r="I444" s="27"/>
      <c r="J444" s="27"/>
      <c r="K444" s="27"/>
      <c r="L444" s="27"/>
    </row>
    <row r="445" spans="2:12" x14ac:dyDescent="0.25">
      <c r="B445" s="9"/>
      <c r="C445" s="27"/>
      <c r="D445" s="27"/>
      <c r="E445" s="27"/>
      <c r="F445" s="27"/>
      <c r="G445" s="27"/>
      <c r="H445" s="27"/>
      <c r="I445" s="27"/>
      <c r="J445" s="27"/>
      <c r="K445" s="27"/>
      <c r="L445" s="27"/>
    </row>
    <row r="446" spans="2:12" x14ac:dyDescent="0.25">
      <c r="B446" s="9"/>
      <c r="C446" s="27"/>
      <c r="D446" s="27"/>
      <c r="E446" s="27"/>
      <c r="F446" s="27"/>
      <c r="G446" s="27"/>
      <c r="H446" s="27"/>
      <c r="I446" s="27"/>
      <c r="J446" s="27"/>
      <c r="K446" s="27"/>
      <c r="L446" s="27"/>
    </row>
    <row r="447" spans="2:12" x14ac:dyDescent="0.25">
      <c r="B447" s="9"/>
      <c r="C447" s="27"/>
      <c r="D447" s="27"/>
      <c r="E447" s="27"/>
      <c r="F447" s="27"/>
      <c r="G447" s="27"/>
      <c r="H447" s="27"/>
      <c r="I447" s="27"/>
      <c r="J447" s="27"/>
      <c r="K447" s="27"/>
      <c r="L447" s="27"/>
    </row>
    <row r="448" spans="2:12" x14ac:dyDescent="0.25">
      <c r="B448" s="9"/>
      <c r="C448" s="27"/>
      <c r="D448" s="27"/>
      <c r="E448" s="27"/>
      <c r="F448" s="27"/>
      <c r="G448" s="27"/>
      <c r="H448" s="27"/>
      <c r="I448" s="27"/>
      <c r="J448" s="27"/>
      <c r="K448" s="27"/>
      <c r="L448" s="27"/>
    </row>
    <row r="449" spans="2:12" x14ac:dyDescent="0.25">
      <c r="B449" s="9"/>
      <c r="C449" s="27"/>
      <c r="D449" s="27"/>
      <c r="E449" s="27"/>
      <c r="F449" s="27"/>
      <c r="G449" s="27"/>
      <c r="H449" s="27"/>
      <c r="I449" s="27"/>
      <c r="J449" s="27"/>
      <c r="K449" s="27"/>
      <c r="L449" s="27"/>
    </row>
    <row r="450" spans="2:12" x14ac:dyDescent="0.25">
      <c r="B450" s="9"/>
      <c r="C450" s="27"/>
      <c r="D450" s="27"/>
      <c r="E450" s="27"/>
      <c r="F450" s="27"/>
      <c r="G450" s="27"/>
      <c r="H450" s="27"/>
      <c r="I450" s="27"/>
      <c r="J450" s="27"/>
      <c r="K450" s="27"/>
      <c r="L450" s="27"/>
    </row>
    <row r="451" spans="2:12" x14ac:dyDescent="0.25">
      <c r="B451" s="9"/>
      <c r="C451" s="27"/>
      <c r="D451" s="27"/>
      <c r="E451" s="27"/>
      <c r="F451" s="27"/>
      <c r="G451" s="27"/>
      <c r="H451" s="27"/>
      <c r="I451" s="27"/>
      <c r="J451" s="27"/>
      <c r="K451" s="27"/>
      <c r="L451" s="27"/>
    </row>
    <row r="452" spans="2:12" x14ac:dyDescent="0.25">
      <c r="B452" s="9"/>
      <c r="C452" s="27"/>
      <c r="D452" s="27"/>
      <c r="E452" s="27"/>
      <c r="F452" s="27"/>
      <c r="G452" s="27"/>
      <c r="H452" s="27"/>
      <c r="I452" s="27"/>
      <c r="J452" s="27"/>
      <c r="K452" s="27"/>
      <c r="L452" s="27"/>
    </row>
    <row r="458" spans="2:12" x14ac:dyDescent="0.25">
      <c r="B458" s="57" t="s">
        <v>49</v>
      </c>
      <c r="C458" s="57"/>
      <c r="D458" s="57"/>
      <c r="E458" s="57"/>
      <c r="F458" s="57"/>
      <c r="G458" s="57"/>
      <c r="H458" s="57"/>
      <c r="I458" s="57"/>
      <c r="J458" s="57"/>
      <c r="K458" s="57"/>
      <c r="L458" s="57"/>
    </row>
    <row r="459" spans="2:12" x14ac:dyDescent="0.25">
      <c r="B459" s="58" t="s">
        <v>56</v>
      </c>
      <c r="C459" s="58"/>
      <c r="D459" s="58"/>
      <c r="E459" s="58"/>
      <c r="F459" s="58"/>
      <c r="G459" s="58"/>
      <c r="H459" s="58"/>
      <c r="I459" s="58"/>
      <c r="J459" s="58"/>
      <c r="K459" s="58"/>
      <c r="L459" s="58"/>
    </row>
    <row r="460" spans="2:12" x14ac:dyDescent="0.25">
      <c r="B460" s="59" t="s">
        <v>0</v>
      </c>
      <c r="C460" s="60" t="s">
        <v>1</v>
      </c>
      <c r="D460" s="60"/>
      <c r="E460" s="60" t="s">
        <v>2</v>
      </c>
      <c r="F460" s="60"/>
      <c r="G460" s="60" t="s">
        <v>3</v>
      </c>
      <c r="H460" s="60"/>
      <c r="I460" s="60" t="s">
        <v>4</v>
      </c>
      <c r="J460" s="60"/>
      <c r="K460" s="60" t="s">
        <v>5</v>
      </c>
      <c r="L460" s="60"/>
    </row>
    <row r="461" spans="2:12" x14ac:dyDescent="0.25">
      <c r="B461" s="59"/>
      <c r="C461" s="14" t="s">
        <v>6</v>
      </c>
      <c r="D461" s="14" t="s">
        <v>7</v>
      </c>
      <c r="E461" s="14" t="s">
        <v>6</v>
      </c>
      <c r="F461" s="14" t="s">
        <v>7</v>
      </c>
      <c r="G461" s="14" t="s">
        <v>6</v>
      </c>
      <c r="H461" s="14" t="s">
        <v>7</v>
      </c>
      <c r="I461" s="14" t="s">
        <v>6</v>
      </c>
      <c r="J461" s="14" t="s">
        <v>7</v>
      </c>
      <c r="K461" s="14" t="s">
        <v>6</v>
      </c>
      <c r="L461" s="14" t="s">
        <v>7</v>
      </c>
    </row>
    <row r="462" spans="2:12" x14ac:dyDescent="0.25">
      <c r="B462" s="1" t="s">
        <v>8</v>
      </c>
      <c r="C462" s="18"/>
      <c r="D462" s="18"/>
      <c r="E462" s="18"/>
      <c r="F462" s="18"/>
      <c r="G462" s="18"/>
      <c r="H462" s="18"/>
      <c r="I462" s="18"/>
      <c r="J462" s="18"/>
      <c r="K462" s="18"/>
      <c r="L462" s="18"/>
    </row>
    <row r="463" spans="2:12" x14ac:dyDescent="0.25">
      <c r="B463" s="2" t="s">
        <v>148</v>
      </c>
      <c r="C463" s="15">
        <v>130</v>
      </c>
      <c r="D463" s="15">
        <v>140</v>
      </c>
      <c r="E463" s="15">
        <v>4.17</v>
      </c>
      <c r="F463" s="15">
        <v>4.5</v>
      </c>
      <c r="G463" s="15">
        <v>4.3899999999999997</v>
      </c>
      <c r="H463" s="15">
        <v>4.72</v>
      </c>
      <c r="I463" s="15">
        <v>22.44</v>
      </c>
      <c r="J463" s="15">
        <v>24.16</v>
      </c>
      <c r="K463" s="15">
        <v>147.63999999999999</v>
      </c>
      <c r="L463" s="15">
        <v>159</v>
      </c>
    </row>
    <row r="464" spans="2:12" x14ac:dyDescent="0.25">
      <c r="B464" s="2" t="s">
        <v>124</v>
      </c>
      <c r="C464" s="15">
        <v>150</v>
      </c>
      <c r="D464" s="15">
        <v>200</v>
      </c>
      <c r="E464" s="15">
        <v>2.29</v>
      </c>
      <c r="F464" s="15">
        <v>3.05</v>
      </c>
      <c r="G464" s="15">
        <v>1.99</v>
      </c>
      <c r="H464" s="15">
        <v>2.65</v>
      </c>
      <c r="I464" s="15">
        <v>12.66</v>
      </c>
      <c r="J464" s="15">
        <v>16.88</v>
      </c>
      <c r="K464" s="15">
        <v>75.55</v>
      </c>
      <c r="L464" s="15">
        <v>100.73</v>
      </c>
    </row>
    <row r="465" spans="2:12" x14ac:dyDescent="0.25">
      <c r="B465" s="2" t="s">
        <v>27</v>
      </c>
      <c r="C465" s="15">
        <v>25</v>
      </c>
      <c r="D465" s="15">
        <v>35</v>
      </c>
      <c r="E465" s="15">
        <v>3.51</v>
      </c>
      <c r="F465" s="15">
        <v>4.0999999999999996</v>
      </c>
      <c r="G465" s="15">
        <v>5.27</v>
      </c>
      <c r="H465" s="15">
        <v>6.14</v>
      </c>
      <c r="I465" s="15">
        <v>8.69</v>
      </c>
      <c r="J465" s="15">
        <v>10.130000000000001</v>
      </c>
      <c r="K465" s="15">
        <v>97.86</v>
      </c>
      <c r="L465" s="15">
        <v>114.17</v>
      </c>
    </row>
    <row r="466" spans="2:12" x14ac:dyDescent="0.25">
      <c r="B466" s="3" t="s">
        <v>11</v>
      </c>
      <c r="C466" s="17">
        <v>0.21</v>
      </c>
      <c r="D466" s="17">
        <v>0.21</v>
      </c>
      <c r="E466" s="14">
        <f>E463+E464+E465</f>
        <v>9.9699999999999989</v>
      </c>
      <c r="F466" s="50">
        <f t="shared" ref="F466:L466" si="47">F463+F464+F465</f>
        <v>11.649999999999999</v>
      </c>
      <c r="G466" s="50">
        <f t="shared" si="47"/>
        <v>11.649999999999999</v>
      </c>
      <c r="H466" s="50">
        <f t="shared" si="47"/>
        <v>13.509999999999998</v>
      </c>
      <c r="I466" s="50">
        <f t="shared" si="47"/>
        <v>43.79</v>
      </c>
      <c r="J466" s="50">
        <f t="shared" si="47"/>
        <v>51.17</v>
      </c>
      <c r="K466" s="50">
        <f t="shared" si="47"/>
        <v>321.05</v>
      </c>
      <c r="L466" s="50">
        <f t="shared" si="47"/>
        <v>373.90000000000003</v>
      </c>
    </row>
    <row r="467" spans="2:12" ht="18.75" customHeight="1" x14ac:dyDescent="0.25">
      <c r="B467" s="1" t="s">
        <v>12</v>
      </c>
      <c r="C467" s="18"/>
      <c r="D467" s="18"/>
      <c r="E467" s="18"/>
      <c r="F467" s="18"/>
      <c r="G467" s="18"/>
      <c r="H467" s="18"/>
      <c r="I467" s="18"/>
      <c r="J467" s="18"/>
      <c r="K467" s="18"/>
      <c r="L467" s="18"/>
    </row>
    <row r="468" spans="2:12" ht="18.75" customHeight="1" x14ac:dyDescent="0.25">
      <c r="B468" s="40" t="s">
        <v>95</v>
      </c>
      <c r="C468" s="15">
        <v>40</v>
      </c>
      <c r="D468" s="15">
        <v>50</v>
      </c>
      <c r="E468" s="15">
        <v>0.65</v>
      </c>
      <c r="F468" s="15">
        <v>0.81</v>
      </c>
      <c r="G468" s="15">
        <v>4.04</v>
      </c>
      <c r="H468" s="15">
        <v>5.05</v>
      </c>
      <c r="I468" s="15">
        <v>2.84</v>
      </c>
      <c r="J468" s="15">
        <v>3.55</v>
      </c>
      <c r="K468" s="15">
        <v>49.97</v>
      </c>
      <c r="L468" s="15">
        <v>62.46</v>
      </c>
    </row>
    <row r="469" spans="2:12" ht="16.5" customHeight="1" x14ac:dyDescent="0.25">
      <c r="B469" s="35" t="s">
        <v>102</v>
      </c>
      <c r="C469" s="15" t="s">
        <v>73</v>
      </c>
      <c r="D469" s="15" t="s">
        <v>74</v>
      </c>
      <c r="E469" s="15">
        <v>1.08</v>
      </c>
      <c r="F469" s="15">
        <v>1.44</v>
      </c>
      <c r="G469" s="15">
        <v>1.67</v>
      </c>
      <c r="H469" s="15">
        <v>2.23</v>
      </c>
      <c r="I469" s="15">
        <v>3.52</v>
      </c>
      <c r="J469" s="15">
        <v>4.6900000000000004</v>
      </c>
      <c r="K469" s="15">
        <v>36.43</v>
      </c>
      <c r="L469" s="15">
        <v>48.57</v>
      </c>
    </row>
    <row r="470" spans="2:12" x14ac:dyDescent="0.25">
      <c r="B470" s="37" t="s">
        <v>149</v>
      </c>
      <c r="C470" s="32">
        <v>50</v>
      </c>
      <c r="D470" s="32">
        <v>70</v>
      </c>
      <c r="E470" s="15">
        <v>7.35</v>
      </c>
      <c r="F470" s="15">
        <v>10.29</v>
      </c>
      <c r="G470" s="15">
        <v>3.03</v>
      </c>
      <c r="H470" s="15">
        <v>4.28</v>
      </c>
      <c r="I470" s="15">
        <v>4.51</v>
      </c>
      <c r="J470" s="15">
        <v>6.31</v>
      </c>
      <c r="K470" s="15">
        <v>76.069999999999993</v>
      </c>
      <c r="L470" s="15">
        <v>126.67</v>
      </c>
    </row>
    <row r="471" spans="2:12" x14ac:dyDescent="0.25">
      <c r="B471" s="34" t="s">
        <v>150</v>
      </c>
      <c r="C471" s="32">
        <v>100</v>
      </c>
      <c r="D471" s="32">
        <v>120</v>
      </c>
      <c r="E471" s="15">
        <v>2.76</v>
      </c>
      <c r="F471" s="15">
        <v>3.31</v>
      </c>
      <c r="G471" s="15">
        <v>2.67</v>
      </c>
      <c r="H471" s="15">
        <v>3.2</v>
      </c>
      <c r="I471" s="15">
        <v>13.71</v>
      </c>
      <c r="J471" s="15">
        <v>16.45</v>
      </c>
      <c r="K471" s="15">
        <v>92.04</v>
      </c>
      <c r="L471" s="15">
        <v>110.45</v>
      </c>
    </row>
    <row r="472" spans="2:12" x14ac:dyDescent="0.25">
      <c r="B472" s="35" t="s">
        <v>33</v>
      </c>
      <c r="C472" s="15">
        <v>150</v>
      </c>
      <c r="D472" s="15">
        <v>180</v>
      </c>
      <c r="E472" s="15">
        <v>0.12</v>
      </c>
      <c r="F472" s="15">
        <v>0.14000000000000001</v>
      </c>
      <c r="G472" s="15">
        <v>0.12</v>
      </c>
      <c r="H472" s="15">
        <v>0.14000000000000001</v>
      </c>
      <c r="I472" s="15">
        <v>17.91</v>
      </c>
      <c r="J472" s="15">
        <v>21.49</v>
      </c>
      <c r="K472" s="15">
        <v>73.95</v>
      </c>
      <c r="L472" s="15">
        <v>88.74</v>
      </c>
    </row>
    <row r="473" spans="2:12" x14ac:dyDescent="0.25">
      <c r="B473" s="4" t="s">
        <v>14</v>
      </c>
      <c r="C473" s="15">
        <v>40</v>
      </c>
      <c r="D473" s="15">
        <v>60</v>
      </c>
      <c r="E473" s="15">
        <v>2.64</v>
      </c>
      <c r="F473" s="15">
        <v>3.96</v>
      </c>
      <c r="G473" s="15">
        <v>0.48</v>
      </c>
      <c r="H473" s="15">
        <v>0.72</v>
      </c>
      <c r="I473" s="15">
        <v>13.36</v>
      </c>
      <c r="J473" s="15">
        <v>20.04</v>
      </c>
      <c r="K473" s="15">
        <v>69.599999999999994</v>
      </c>
      <c r="L473" s="15">
        <v>104.4</v>
      </c>
    </row>
    <row r="474" spans="2:12" x14ac:dyDescent="0.25">
      <c r="B474" s="3" t="s">
        <v>11</v>
      </c>
      <c r="C474" s="17">
        <v>0.32</v>
      </c>
      <c r="D474" s="17">
        <v>0.33</v>
      </c>
      <c r="E474" s="14">
        <f>E468+E469+E470+E471+E472+E473</f>
        <v>14.6</v>
      </c>
      <c r="F474" s="50">
        <f t="shared" ref="F474:L474" si="48">F468+F469+F470+F471+F472+F473</f>
        <v>19.95</v>
      </c>
      <c r="G474" s="50">
        <f t="shared" si="48"/>
        <v>12.01</v>
      </c>
      <c r="H474" s="50">
        <f t="shared" si="48"/>
        <v>15.62</v>
      </c>
      <c r="I474" s="50">
        <f t="shared" si="48"/>
        <v>55.849999999999994</v>
      </c>
      <c r="J474" s="50">
        <f t="shared" si="48"/>
        <v>72.53</v>
      </c>
      <c r="K474" s="50">
        <f t="shared" si="48"/>
        <v>398.05999999999995</v>
      </c>
      <c r="L474" s="50">
        <f t="shared" si="48"/>
        <v>541.29</v>
      </c>
    </row>
    <row r="475" spans="2:12" x14ac:dyDescent="0.25">
      <c r="B475" s="1" t="s">
        <v>15</v>
      </c>
      <c r="C475" s="15"/>
      <c r="D475" s="15"/>
      <c r="E475" s="15"/>
      <c r="F475" s="15"/>
      <c r="G475" s="15"/>
      <c r="H475" s="15"/>
      <c r="I475" s="15"/>
      <c r="J475" s="15"/>
      <c r="K475" s="15"/>
      <c r="L475" s="15"/>
    </row>
    <row r="476" spans="2:12" ht="22.5" customHeight="1" x14ac:dyDescent="0.25">
      <c r="B476" s="53" t="s">
        <v>151</v>
      </c>
      <c r="C476" s="15" t="s">
        <v>134</v>
      </c>
      <c r="D476" s="15"/>
      <c r="E476" s="15">
        <v>18.63</v>
      </c>
      <c r="F476" s="15"/>
      <c r="G476" s="15">
        <v>15.32</v>
      </c>
      <c r="H476" s="15"/>
      <c r="I476" s="15">
        <v>18.079999999999998</v>
      </c>
      <c r="J476" s="15"/>
      <c r="K476" s="15">
        <v>291.54000000000002</v>
      </c>
      <c r="L476" s="15"/>
    </row>
    <row r="477" spans="2:12" x14ac:dyDescent="0.25">
      <c r="B477" s="43" t="s">
        <v>152</v>
      </c>
      <c r="C477" s="15"/>
      <c r="D477" s="15">
        <v>150</v>
      </c>
      <c r="E477" s="15"/>
      <c r="F477" s="15">
        <v>22.98</v>
      </c>
      <c r="G477" s="15"/>
      <c r="H477" s="15">
        <v>16.95</v>
      </c>
      <c r="I477" s="15"/>
      <c r="J477" s="15">
        <v>22.24</v>
      </c>
      <c r="K477" s="15"/>
      <c r="L477" s="15">
        <v>341.25</v>
      </c>
    </row>
    <row r="478" spans="2:12" x14ac:dyDescent="0.25">
      <c r="B478" s="43" t="s">
        <v>153</v>
      </c>
      <c r="C478" s="15"/>
      <c r="D478" s="15">
        <v>40</v>
      </c>
      <c r="E478" s="15"/>
      <c r="F478" s="15">
        <v>2.0299999999999998</v>
      </c>
      <c r="G478" s="15"/>
      <c r="H478" s="15">
        <v>1.98</v>
      </c>
      <c r="I478" s="15"/>
      <c r="J478" s="15">
        <v>17.36</v>
      </c>
      <c r="K478" s="15"/>
      <c r="L478" s="15">
        <v>93.38</v>
      </c>
    </row>
    <row r="479" spans="2:12" x14ac:dyDescent="0.25">
      <c r="B479" s="43" t="s">
        <v>16</v>
      </c>
      <c r="C479" s="44">
        <v>150</v>
      </c>
      <c r="D479" s="44">
        <v>180</v>
      </c>
      <c r="E479" s="19">
        <v>3.97</v>
      </c>
      <c r="F479" s="19">
        <v>4.76</v>
      </c>
      <c r="G479" s="19">
        <v>3.48</v>
      </c>
      <c r="H479" s="19">
        <v>4.18</v>
      </c>
      <c r="I479" s="19">
        <v>6.74</v>
      </c>
      <c r="J479" s="19">
        <v>8.09</v>
      </c>
      <c r="K479" s="19">
        <v>74.08</v>
      </c>
      <c r="L479" s="19">
        <v>88.89</v>
      </c>
    </row>
    <row r="480" spans="2:12" x14ac:dyDescent="0.25">
      <c r="B480" s="2" t="s">
        <v>26</v>
      </c>
      <c r="C480" s="15">
        <v>20</v>
      </c>
      <c r="D480" s="15">
        <v>30</v>
      </c>
      <c r="E480" s="15">
        <v>2.08</v>
      </c>
      <c r="F480" s="15">
        <v>3.12</v>
      </c>
      <c r="G480" s="15">
        <v>0.68</v>
      </c>
      <c r="H480" s="15">
        <v>1.02</v>
      </c>
      <c r="I480" s="15">
        <v>9.9</v>
      </c>
      <c r="J480" s="15">
        <v>14.85</v>
      </c>
      <c r="K480" s="15">
        <v>54</v>
      </c>
      <c r="L480" s="15">
        <v>81</v>
      </c>
    </row>
    <row r="481" spans="2:12" x14ac:dyDescent="0.25">
      <c r="B481" s="2" t="s">
        <v>18</v>
      </c>
      <c r="C481" s="15">
        <v>100</v>
      </c>
      <c r="D481" s="15">
        <v>140</v>
      </c>
      <c r="E481" s="15">
        <v>0.4</v>
      </c>
      <c r="F481" s="15">
        <v>0.56000000000000005</v>
      </c>
      <c r="G481" s="15">
        <v>0.4</v>
      </c>
      <c r="H481" s="15">
        <v>0.56000000000000005</v>
      </c>
      <c r="I481" s="15">
        <v>9.8000000000000007</v>
      </c>
      <c r="J481" s="15">
        <v>13.72</v>
      </c>
      <c r="K481" s="15">
        <v>47</v>
      </c>
      <c r="L481" s="15">
        <v>65.8</v>
      </c>
    </row>
    <row r="482" spans="2:12" x14ac:dyDescent="0.25">
      <c r="B482" s="3" t="s">
        <v>11</v>
      </c>
      <c r="C482" s="17">
        <v>0.36</v>
      </c>
      <c r="D482" s="17">
        <v>0.35</v>
      </c>
      <c r="E482" s="14">
        <f>E476+E477+E478+E479+E480+E481</f>
        <v>25.08</v>
      </c>
      <c r="F482" s="50">
        <f t="shared" ref="F482:L482" si="49">F476+F477+F478+F479+F480+F481</f>
        <v>33.450000000000003</v>
      </c>
      <c r="G482" s="50">
        <f t="shared" si="49"/>
        <v>19.88</v>
      </c>
      <c r="H482" s="50">
        <f t="shared" si="49"/>
        <v>24.689999999999998</v>
      </c>
      <c r="I482" s="50">
        <f t="shared" si="49"/>
        <v>44.519999999999996</v>
      </c>
      <c r="J482" s="50">
        <f t="shared" si="49"/>
        <v>76.260000000000005</v>
      </c>
      <c r="K482" s="50">
        <f t="shared" si="49"/>
        <v>466.62</v>
      </c>
      <c r="L482" s="50">
        <f t="shared" si="49"/>
        <v>670.31999999999994</v>
      </c>
    </row>
    <row r="483" spans="2:12" x14ac:dyDescent="0.25">
      <c r="B483" s="1" t="s">
        <v>19</v>
      </c>
      <c r="C483" s="15"/>
      <c r="D483" s="15"/>
      <c r="E483" s="15"/>
      <c r="F483" s="15"/>
      <c r="G483" s="15"/>
      <c r="H483" s="15"/>
      <c r="I483" s="15"/>
      <c r="J483" s="15"/>
      <c r="K483" s="15"/>
      <c r="L483" s="15"/>
    </row>
    <row r="484" spans="2:12" x14ac:dyDescent="0.25">
      <c r="B484" s="2" t="s">
        <v>63</v>
      </c>
      <c r="C484" s="15">
        <v>80</v>
      </c>
      <c r="D484" s="15"/>
      <c r="E484" s="15">
        <v>6.17</v>
      </c>
      <c r="F484" s="15"/>
      <c r="G484" s="15">
        <v>9.83</v>
      </c>
      <c r="H484" s="15"/>
      <c r="I484" s="15">
        <v>13.16</v>
      </c>
      <c r="J484" s="15"/>
      <c r="K484" s="15">
        <v>100.36</v>
      </c>
      <c r="L484" s="15"/>
    </row>
    <row r="485" spans="2:12" x14ac:dyDescent="0.25">
      <c r="B485" s="2" t="s">
        <v>64</v>
      </c>
      <c r="C485" s="15"/>
      <c r="D485" s="15" t="s">
        <v>47</v>
      </c>
      <c r="E485" s="15"/>
      <c r="F485" s="15">
        <v>5.0199999999999996</v>
      </c>
      <c r="G485" s="15"/>
      <c r="H485" s="15">
        <v>12.26</v>
      </c>
      <c r="I485" s="15"/>
      <c r="J485" s="15">
        <v>12.02</v>
      </c>
      <c r="K485" s="15"/>
      <c r="L485" s="15">
        <v>95.32</v>
      </c>
    </row>
    <row r="486" spans="2:12" x14ac:dyDescent="0.25">
      <c r="B486" s="4" t="s">
        <v>43</v>
      </c>
      <c r="C486" s="15" t="s">
        <v>44</v>
      </c>
      <c r="D486" s="15" t="s">
        <v>45</v>
      </c>
      <c r="E486" s="15">
        <v>0.75</v>
      </c>
      <c r="F486" s="15">
        <v>0.9</v>
      </c>
      <c r="G486" s="15">
        <v>0.01</v>
      </c>
      <c r="H486" s="15">
        <v>0.01</v>
      </c>
      <c r="I486" s="15">
        <v>13.65</v>
      </c>
      <c r="J486" s="15">
        <v>16.38</v>
      </c>
      <c r="K486" s="15">
        <v>57</v>
      </c>
      <c r="L486" s="15">
        <v>68.400000000000006</v>
      </c>
    </row>
    <row r="487" spans="2:12" x14ac:dyDescent="0.25">
      <c r="B487" s="3" t="s">
        <v>11</v>
      </c>
      <c r="C487" s="17">
        <v>0.09</v>
      </c>
      <c r="D487" s="17">
        <v>0.09</v>
      </c>
      <c r="E487" s="14">
        <f>E484+E485+E486</f>
        <v>6.92</v>
      </c>
      <c r="F487" s="50">
        <f t="shared" ref="F487:L487" si="50">F484+F485+F486</f>
        <v>5.92</v>
      </c>
      <c r="G487" s="50">
        <f t="shared" si="50"/>
        <v>9.84</v>
      </c>
      <c r="H487" s="50">
        <f t="shared" si="50"/>
        <v>12.27</v>
      </c>
      <c r="I487" s="50">
        <f t="shared" si="50"/>
        <v>26.810000000000002</v>
      </c>
      <c r="J487" s="50">
        <f t="shared" si="50"/>
        <v>28.4</v>
      </c>
      <c r="K487" s="50">
        <f t="shared" si="50"/>
        <v>157.36000000000001</v>
      </c>
      <c r="L487" s="50">
        <f t="shared" si="50"/>
        <v>163.72</v>
      </c>
    </row>
    <row r="488" spans="2:12" x14ac:dyDescent="0.25">
      <c r="B488" s="3" t="s">
        <v>21</v>
      </c>
      <c r="C488" s="17">
        <v>1</v>
      </c>
      <c r="D488" s="17">
        <v>1</v>
      </c>
      <c r="E488" s="14">
        <f>E466+E474+E482+E487</f>
        <v>56.57</v>
      </c>
      <c r="F488" s="49">
        <f t="shared" ref="F488:L488" si="51">F466+F474+F482+F487</f>
        <v>70.97</v>
      </c>
      <c r="G488" s="49">
        <f t="shared" si="51"/>
        <v>53.379999999999995</v>
      </c>
      <c r="H488" s="49">
        <f t="shared" si="51"/>
        <v>66.089999999999989</v>
      </c>
      <c r="I488" s="49">
        <f t="shared" si="51"/>
        <v>170.96999999999997</v>
      </c>
      <c r="J488" s="49">
        <f t="shared" si="51"/>
        <v>228.36</v>
      </c>
      <c r="K488" s="49">
        <f t="shared" si="51"/>
        <v>1343.0900000000001</v>
      </c>
      <c r="L488" s="49">
        <f t="shared" si="51"/>
        <v>1749.23</v>
      </c>
    </row>
    <row r="489" spans="2:12" x14ac:dyDescent="0.25">
      <c r="B489" s="3" t="s">
        <v>22</v>
      </c>
      <c r="C489" s="18"/>
      <c r="D489" s="18"/>
      <c r="E489" s="14">
        <v>1</v>
      </c>
      <c r="F489" s="14">
        <v>1</v>
      </c>
      <c r="G489" s="13">
        <f>G488/E488</f>
        <v>0.94360968711331084</v>
      </c>
      <c r="H489" s="13">
        <f>H488/F488</f>
        <v>0.93123855150063395</v>
      </c>
      <c r="I489" s="13">
        <f>I488/E488</f>
        <v>3.0222732897295379</v>
      </c>
      <c r="J489" s="13">
        <f>J488/F488</f>
        <v>3.217697618712132</v>
      </c>
      <c r="K489" s="14"/>
      <c r="L489" s="14"/>
    </row>
    <row r="493" spans="2:12" x14ac:dyDescent="0.25">
      <c r="B493" s="42"/>
    </row>
  </sheetData>
  <mergeCells count="81">
    <mergeCell ref="B6:L6"/>
    <mergeCell ref="B5:L5"/>
    <mergeCell ref="B53:B54"/>
    <mergeCell ref="C53:D53"/>
    <mergeCell ref="E53:F53"/>
    <mergeCell ref="G53:H53"/>
    <mergeCell ref="I53:J53"/>
    <mergeCell ref="K53:L53"/>
    <mergeCell ref="B50:L50"/>
    <mergeCell ref="B52:L52"/>
    <mergeCell ref="B7:B8"/>
    <mergeCell ref="C7:D7"/>
    <mergeCell ref="E7:F7"/>
    <mergeCell ref="G7:H7"/>
    <mergeCell ref="I7:J7"/>
    <mergeCell ref="K7:L7"/>
    <mergeCell ref="B99:L99"/>
    <mergeCell ref="B100:L100"/>
    <mergeCell ref="B151:B152"/>
    <mergeCell ref="C151:D151"/>
    <mergeCell ref="E151:F151"/>
    <mergeCell ref="G151:H151"/>
    <mergeCell ref="I151:J151"/>
    <mergeCell ref="K151:L151"/>
    <mergeCell ref="B149:L149"/>
    <mergeCell ref="B150:L150"/>
    <mergeCell ref="B101:B102"/>
    <mergeCell ref="C101:D101"/>
    <mergeCell ref="E101:F101"/>
    <mergeCell ref="G101:H101"/>
    <mergeCell ref="I101:J101"/>
    <mergeCell ref="K101:L101"/>
    <mergeCell ref="B198:L198"/>
    <mergeCell ref="B199:L199"/>
    <mergeCell ref="B249:L249"/>
    <mergeCell ref="B250:L250"/>
    <mergeCell ref="B251:B252"/>
    <mergeCell ref="C251:D251"/>
    <mergeCell ref="E251:F251"/>
    <mergeCell ref="G251:H251"/>
    <mergeCell ref="I251:J251"/>
    <mergeCell ref="K251:L251"/>
    <mergeCell ref="B200:B201"/>
    <mergeCell ref="C200:D200"/>
    <mergeCell ref="E200:F200"/>
    <mergeCell ref="G200:H200"/>
    <mergeCell ref="I200:J200"/>
    <mergeCell ref="K200:L200"/>
    <mergeCell ref="B299:L299"/>
    <mergeCell ref="B300:L300"/>
    <mergeCell ref="B301:B302"/>
    <mergeCell ref="C301:D301"/>
    <mergeCell ref="E301:F301"/>
    <mergeCell ref="G301:H301"/>
    <mergeCell ref="I301:J301"/>
    <mergeCell ref="K301:L301"/>
    <mergeCell ref="K409:L409"/>
    <mergeCell ref="B355:L355"/>
    <mergeCell ref="B356:L356"/>
    <mergeCell ref="B357:B358"/>
    <mergeCell ref="C357:D357"/>
    <mergeCell ref="E357:F357"/>
    <mergeCell ref="G357:H357"/>
    <mergeCell ref="I357:J357"/>
    <mergeCell ref="K357:L357"/>
    <mergeCell ref="B2:L3"/>
    <mergeCell ref="B458:L458"/>
    <mergeCell ref="B459:L459"/>
    <mergeCell ref="B460:B461"/>
    <mergeCell ref="C460:D460"/>
    <mergeCell ref="E460:F460"/>
    <mergeCell ref="G460:H460"/>
    <mergeCell ref="I460:J460"/>
    <mergeCell ref="K460:L460"/>
    <mergeCell ref="B407:L407"/>
    <mergeCell ref="B408:L408"/>
    <mergeCell ref="B409:B410"/>
    <mergeCell ref="C409:D409"/>
    <mergeCell ref="E409:F409"/>
    <mergeCell ref="G409:H409"/>
    <mergeCell ref="I409:J409"/>
  </mergeCells>
  <pageMargins left="3.937007874015748E-2" right="3.937007874015748E-2" top="3.937007874015748E-2" bottom="3.937007874015748E-2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4:F16"/>
  <sheetViews>
    <sheetView workbookViewId="0">
      <selection activeCell="F14" sqref="F14:F16"/>
    </sheetView>
  </sheetViews>
  <sheetFormatPr defaultRowHeight="15" x14ac:dyDescent="0.25"/>
  <sheetData>
    <row r="14" spans="3:6" x14ac:dyDescent="0.3">
      <c r="C14">
        <v>150</v>
      </c>
      <c r="D14">
        <v>2.88</v>
      </c>
      <c r="E14">
        <v>130</v>
      </c>
      <c r="F14">
        <f>E14*D14/C14</f>
        <v>2.496</v>
      </c>
    </row>
    <row r="15" spans="3:6" x14ac:dyDescent="0.3">
      <c r="C15">
        <v>150</v>
      </c>
      <c r="D15">
        <v>4.59</v>
      </c>
      <c r="E15">
        <v>130</v>
      </c>
      <c r="F15">
        <f t="shared" ref="F15:F16" si="0">E15*D15/C15</f>
        <v>3.9779999999999998</v>
      </c>
    </row>
    <row r="16" spans="3:6" x14ac:dyDescent="0.3">
      <c r="C16">
        <v>150</v>
      </c>
      <c r="D16">
        <v>19.79</v>
      </c>
      <c r="E16">
        <v>130</v>
      </c>
      <c r="F16">
        <f t="shared" si="0"/>
        <v>17.151333333333334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10,5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 42</dc:creator>
  <cp:lastModifiedBy>BUCH</cp:lastModifiedBy>
  <cp:lastPrinted>2023-11-16T06:34:20Z</cp:lastPrinted>
  <dcterms:created xsi:type="dcterms:W3CDTF">2020-03-18T07:03:30Z</dcterms:created>
  <dcterms:modified xsi:type="dcterms:W3CDTF">2023-11-17T12:51:43Z</dcterms:modified>
</cp:coreProperties>
</file>